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rel\fotbalove_dovednosti\2026\"/>
    </mc:Choice>
  </mc:AlternateContent>
  <xr:revisionPtr revIDLastSave="0" documentId="8_{725EAAEA-ACEB-48BC-8045-77786DBEB151}" xr6:coauthVersionLast="47" xr6:coauthVersionMax="47" xr10:uidLastSave="{00000000-0000-0000-0000-000000000000}"/>
  <bookViews>
    <workbookView xWindow="-120" yWindow="-120" windowWidth="29040" windowHeight="15720" xr2:uid="{484BEB4F-25F0-4862-8C3B-FBFAE1491864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5" i="1" l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D115" i="1"/>
  <c r="C115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D114" i="1"/>
  <c r="C114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D110" i="1"/>
  <c r="C110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D109" i="1"/>
  <c r="C109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D106" i="1"/>
  <c r="C106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D105" i="1"/>
  <c r="C105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D103" i="1"/>
  <c r="C103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D102" i="1"/>
  <c r="C102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D100" i="1"/>
  <c r="C100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D97" i="1"/>
  <c r="C97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D96" i="1"/>
  <c r="C96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D95" i="1"/>
  <c r="C95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D92" i="1"/>
  <c r="C92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D90" i="1"/>
  <c r="C90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D89" i="1"/>
  <c r="C89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D88" i="1"/>
  <c r="C88" i="1"/>
  <c r="A88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D87" i="1"/>
  <c r="C87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D85" i="1"/>
  <c r="C85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D82" i="1"/>
  <c r="C82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D78" i="1"/>
  <c r="C78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D76" i="1"/>
  <c r="C76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D74" i="1"/>
  <c r="C74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D72" i="1"/>
  <c r="C72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D71" i="1"/>
  <c r="C71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D70" i="1"/>
  <c r="C70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D69" i="1"/>
  <c r="C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D65" i="1"/>
  <c r="C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D61" i="1"/>
  <c r="C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D59" i="1"/>
  <c r="C59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D58" i="1"/>
  <c r="C58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D57" i="1"/>
  <c r="C57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D56" i="1"/>
  <c r="C56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D54" i="1"/>
  <c r="C54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D53" i="1"/>
  <c r="C53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C52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C51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D48" i="1"/>
  <c r="C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D45" i="1"/>
  <c r="C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D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D41" i="1"/>
  <c r="C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D40" i="1"/>
  <c r="C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  <c r="C39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D38" i="1"/>
  <c r="C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37" i="1"/>
  <c r="C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C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C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D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C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C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/>
  <c r="C26" i="1"/>
  <c r="A26" i="1" s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D25" i="1"/>
  <c r="C25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A23" i="1" s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D22" i="1"/>
  <c r="C22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A20" i="1" s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C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C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D17" i="1"/>
  <c r="C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C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D15" i="1"/>
  <c r="C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D14" i="1"/>
  <c r="C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C13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D12" i="1"/>
  <c r="C12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D11" i="1"/>
  <c r="C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D10" i="1"/>
  <c r="C10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D9" i="1"/>
  <c r="C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8" i="1"/>
  <c r="C8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D7" i="1"/>
  <c r="C7" i="1"/>
  <c r="A7" i="1" s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D6" i="1"/>
  <c r="C6" i="1"/>
  <c r="C1" i="1"/>
  <c r="A89" i="1" l="1"/>
  <c r="A9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86" i="1" l="1"/>
  <c r="A21" i="1"/>
  <c r="A5" i="1"/>
  <c r="A24" i="1"/>
</calcChain>
</file>

<file path=xl/sharedStrings.xml><?xml version="1.0" encoding="utf-8"?>
<sst xmlns="http://schemas.openxmlformats.org/spreadsheetml/2006/main" count="16" uniqueCount="15">
  <si>
    <t>Poř.</t>
  </si>
  <si>
    <t>Prijmeni Jmeno</t>
  </si>
  <si>
    <t>Ročník</t>
  </si>
  <si>
    <t>K</t>
  </si>
  <si>
    <t>VÝKON</t>
  </si>
  <si>
    <t>BODY</t>
  </si>
  <si>
    <t>Body CELKEM</t>
  </si>
  <si>
    <t xml:space="preserve">Člunkový běh </t>
  </si>
  <si>
    <t xml:space="preserve">Slalom </t>
  </si>
  <si>
    <t xml:space="preserve">Tapping </t>
  </si>
  <si>
    <t>Střelba pokutových kopů</t>
  </si>
  <si>
    <t>Vedení míče v prostoru</t>
  </si>
  <si>
    <t xml:space="preserve">Střelba na branku </t>
  </si>
  <si>
    <t>Samostatné nájezdy</t>
  </si>
  <si>
    <t>NEJLEPŠÍ VÝKON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</si>
</sst>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??"/>
  </numFmts>
  <fonts count="8" x14ac:knownFonts="1"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b/>
      <sz val="16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41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hair">
        <color indexed="8"/>
      </right>
      <top style="double">
        <color indexed="64"/>
      </top>
      <bottom/>
      <diagonal/>
    </border>
    <border>
      <left style="hair">
        <color indexed="8"/>
      </left>
      <right style="hair">
        <color indexed="8"/>
      </right>
      <top style="double">
        <color indexed="64"/>
      </top>
      <bottom/>
      <diagonal/>
    </border>
    <border>
      <left style="hair">
        <color indexed="8"/>
      </left>
      <right/>
      <top style="double">
        <color indexed="64"/>
      </top>
      <bottom/>
      <diagonal/>
    </border>
    <border>
      <left style="thick">
        <color indexed="8"/>
      </left>
      <right style="hair">
        <color indexed="8"/>
      </right>
      <top style="double">
        <color indexed="64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double">
        <color indexed="64"/>
      </top>
      <bottom style="thick">
        <color indexed="8"/>
      </bottom>
      <diagonal/>
    </border>
    <border>
      <left style="thick">
        <color indexed="8"/>
      </left>
      <right/>
      <top style="double">
        <color indexed="64"/>
      </top>
      <bottom style="thick">
        <color indexed="8"/>
      </bottom>
      <diagonal/>
    </border>
    <border>
      <left/>
      <right/>
      <top style="double">
        <color indexed="64"/>
      </top>
      <bottom style="thick">
        <color indexed="8"/>
      </bottom>
      <diagonal/>
    </border>
    <border>
      <left style="thick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ck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thick">
        <color indexed="8"/>
      </right>
      <top style="thick">
        <color indexed="8"/>
      </top>
      <bottom/>
      <diagonal/>
    </border>
    <border>
      <left style="hair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hair">
        <color indexed="23"/>
      </bottom>
      <diagonal/>
    </border>
    <border>
      <left/>
      <right/>
      <top style="double">
        <color indexed="64"/>
      </top>
      <bottom style="hair">
        <color indexed="23"/>
      </bottom>
      <diagonal/>
    </border>
    <border>
      <left style="hair">
        <color indexed="8"/>
      </left>
      <right style="thick">
        <color indexed="8"/>
      </right>
      <top style="double">
        <color indexed="64"/>
      </top>
      <bottom style="hair">
        <color indexed="23"/>
      </bottom>
      <diagonal/>
    </border>
    <border>
      <left style="thick">
        <color indexed="8"/>
      </left>
      <right style="hair">
        <color indexed="8"/>
      </right>
      <top style="double">
        <color indexed="64"/>
      </top>
      <bottom style="hair">
        <color indexed="23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 style="hair">
        <color indexed="23"/>
      </bottom>
      <diagonal/>
    </border>
    <border>
      <left style="thick">
        <color indexed="8"/>
      </left>
      <right style="thin">
        <color indexed="8"/>
      </right>
      <top style="double">
        <color indexed="64"/>
      </top>
      <bottom style="hair">
        <color indexed="23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hair">
        <color indexed="23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hair">
        <color indexed="23"/>
      </bottom>
      <diagonal/>
    </border>
    <border>
      <left style="medium">
        <color indexed="8"/>
      </left>
      <right style="double">
        <color indexed="64"/>
      </right>
      <top style="double">
        <color indexed="64"/>
      </top>
      <bottom style="hair">
        <color indexed="23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indexed="8"/>
      </left>
      <right style="thick">
        <color indexed="8"/>
      </right>
      <top style="hair">
        <color indexed="23"/>
      </top>
      <bottom style="hair">
        <color indexed="23"/>
      </bottom>
      <diagonal/>
    </border>
    <border>
      <left style="thick">
        <color indexed="8"/>
      </left>
      <right style="hair">
        <color indexed="8"/>
      </right>
      <top style="hair">
        <color indexed="23"/>
      </top>
      <bottom style="hair">
        <color indexed="23"/>
      </bottom>
      <diagonal/>
    </border>
    <border>
      <left style="hair">
        <color indexed="8"/>
      </left>
      <right style="hair">
        <color indexed="8"/>
      </right>
      <top style="hair">
        <color indexed="23"/>
      </top>
      <bottom style="hair">
        <color indexed="23"/>
      </bottom>
      <diagonal/>
    </border>
    <border>
      <left style="thick">
        <color indexed="8"/>
      </left>
      <right style="thin">
        <color indexed="8"/>
      </right>
      <top style="hair">
        <color indexed="23"/>
      </top>
      <bottom style="hair">
        <color indexed="23"/>
      </bottom>
      <diagonal/>
    </border>
    <border>
      <left style="thin">
        <color indexed="8"/>
      </left>
      <right style="thin">
        <color indexed="8"/>
      </right>
      <top style="hair">
        <color indexed="23"/>
      </top>
      <bottom style="hair">
        <color indexed="23"/>
      </bottom>
      <diagonal/>
    </border>
    <border>
      <left style="thin">
        <color indexed="8"/>
      </left>
      <right style="medium">
        <color indexed="8"/>
      </right>
      <top style="hair">
        <color indexed="23"/>
      </top>
      <bottom style="hair">
        <color indexed="23"/>
      </bottom>
      <diagonal/>
    </border>
    <border>
      <left style="medium">
        <color indexed="8"/>
      </left>
      <right style="double">
        <color indexed="64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double">
        <color indexed="64"/>
      </bottom>
      <diagonal/>
    </border>
    <border>
      <left style="hair">
        <color indexed="8"/>
      </left>
      <right style="thick">
        <color indexed="8"/>
      </right>
      <top style="hair">
        <color indexed="23"/>
      </top>
      <bottom style="double">
        <color indexed="64"/>
      </bottom>
      <diagonal/>
    </border>
    <border>
      <left style="thick">
        <color indexed="8"/>
      </left>
      <right style="hair">
        <color indexed="8"/>
      </right>
      <top style="hair">
        <color indexed="23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23"/>
      </top>
      <bottom style="double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23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23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23"/>
      </top>
      <bottom style="double">
        <color indexed="64"/>
      </bottom>
      <diagonal/>
    </border>
    <border>
      <left style="medium">
        <color indexed="8"/>
      </left>
      <right style="double">
        <color indexed="64"/>
      </right>
      <top style="hair">
        <color indexed="23"/>
      </top>
      <bottom style="double">
        <color indexed="64"/>
      </bottom>
      <diagonal/>
    </border>
    <border>
      <left style="hair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hair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double">
        <color indexed="64"/>
      </right>
      <top/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center" shrinkToFit="1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164" fontId="0" fillId="0" borderId="5" xfId="0" applyNumberFormat="1" applyBorder="1" applyAlignment="1" applyProtection="1">
      <alignment horizontal="center" vertical="center"/>
      <protection hidden="1"/>
    </xf>
    <xf numFmtId="164" fontId="0" fillId="0" borderId="6" xfId="0" applyNumberFormat="1" applyBorder="1" applyAlignment="1" applyProtection="1">
      <alignment horizontal="center" vertical="center"/>
      <protection hidden="1"/>
    </xf>
    <xf numFmtId="164" fontId="0" fillId="0" borderId="7" xfId="0" applyNumberForma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/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center" shrinkToFit="1"/>
      <protection hidden="1"/>
    </xf>
    <xf numFmtId="0" fontId="1" fillId="0" borderId="23" xfId="0" applyFont="1" applyBorder="1" applyAlignment="1" applyProtection="1">
      <alignment horizontal="center" shrinkToFit="1"/>
      <protection hidden="1"/>
    </xf>
    <xf numFmtId="0" fontId="0" fillId="0" borderId="24" xfId="0" applyBorder="1" applyAlignment="1" applyProtection="1">
      <alignment horizontal="justify" shrinkToFit="1"/>
      <protection hidden="1"/>
    </xf>
    <xf numFmtId="0" fontId="1" fillId="0" borderId="24" xfId="0" applyFont="1" applyBorder="1" applyAlignment="1" applyProtection="1">
      <alignment horizontal="center" shrinkToFit="1"/>
      <protection hidden="1"/>
    </xf>
    <xf numFmtId="0" fontId="3" fillId="0" borderId="25" xfId="0" applyFont="1" applyBorder="1" applyAlignment="1" applyProtection="1">
      <alignment shrinkToFit="1"/>
      <protection hidden="1"/>
    </xf>
    <xf numFmtId="2" fontId="3" fillId="0" borderId="26" xfId="0" applyNumberFormat="1" applyFont="1" applyBorder="1" applyAlignment="1" applyProtection="1">
      <alignment horizontal="center" shrinkToFit="1"/>
      <protection hidden="1"/>
    </xf>
    <xf numFmtId="0" fontId="3" fillId="0" borderId="27" xfId="0" applyFont="1" applyBorder="1" applyAlignment="1" applyProtection="1">
      <alignment horizontal="center" shrinkToFit="1"/>
      <protection hidden="1"/>
    </xf>
    <xf numFmtId="2" fontId="3" fillId="0" borderId="27" xfId="0" applyNumberFormat="1" applyFont="1" applyBorder="1" applyAlignment="1" applyProtection="1">
      <alignment horizontal="center" shrinkToFit="1"/>
      <protection hidden="1"/>
    </xf>
    <xf numFmtId="0" fontId="3" fillId="2" borderId="28" xfId="0" applyFont="1" applyFill="1" applyBorder="1" applyAlignment="1" applyProtection="1">
      <alignment horizontal="left" shrinkToFit="1"/>
      <protection hidden="1"/>
    </xf>
    <xf numFmtId="0" fontId="3" fillId="2" borderId="29" xfId="0" applyFont="1" applyFill="1" applyBorder="1" applyAlignment="1" applyProtection="1">
      <alignment horizontal="center" shrinkToFit="1"/>
      <protection hidden="1"/>
    </xf>
    <xf numFmtId="164" fontId="3" fillId="2" borderId="29" xfId="0" applyNumberFormat="1" applyFont="1" applyFill="1" applyBorder="1" applyAlignment="1" applyProtection="1">
      <alignment horizontal="center" shrinkToFit="1"/>
      <protection hidden="1"/>
    </xf>
    <xf numFmtId="0" fontId="3" fillId="2" borderId="30" xfId="0" applyFont="1" applyFill="1" applyBorder="1" applyAlignment="1" applyProtection="1">
      <alignment horizontal="center" shrinkToFit="1"/>
      <protection hidden="1"/>
    </xf>
    <xf numFmtId="0" fontId="3" fillId="0" borderId="31" xfId="0" applyFont="1" applyBorder="1" applyAlignment="1" applyProtection="1">
      <alignment horizontal="left" shrinkToFit="1"/>
      <protection hidden="1"/>
    </xf>
    <xf numFmtId="0" fontId="7" fillId="0" borderId="32" xfId="0" applyFont="1" applyBorder="1" applyAlignment="1" applyProtection="1">
      <alignment horizontal="center" shrinkToFit="1"/>
      <protection hidden="1"/>
    </xf>
    <xf numFmtId="0" fontId="1" fillId="0" borderId="33" xfId="0" applyFont="1" applyBorder="1" applyAlignment="1" applyProtection="1">
      <alignment horizontal="center" shrinkToFit="1"/>
      <protection hidden="1"/>
    </xf>
    <xf numFmtId="0" fontId="0" fillId="0" borderId="34" xfId="0" applyBorder="1" applyAlignment="1" applyProtection="1">
      <alignment horizontal="justify" shrinkToFit="1"/>
      <protection hidden="1"/>
    </xf>
    <xf numFmtId="0" fontId="1" fillId="0" borderId="34" xfId="0" applyFont="1" applyBorder="1" applyAlignment="1" applyProtection="1">
      <alignment horizontal="center" shrinkToFit="1"/>
      <protection hidden="1"/>
    </xf>
    <xf numFmtId="0" fontId="3" fillId="0" borderId="35" xfId="0" applyFont="1" applyBorder="1" applyAlignment="1" applyProtection="1">
      <alignment shrinkToFit="1"/>
      <protection hidden="1"/>
    </xf>
    <xf numFmtId="2" fontId="3" fillId="0" borderId="36" xfId="0" applyNumberFormat="1" applyFont="1" applyBorder="1" applyAlignment="1" applyProtection="1">
      <alignment horizontal="center" shrinkToFit="1"/>
      <protection hidden="1"/>
    </xf>
    <xf numFmtId="0" fontId="3" fillId="0" borderId="37" xfId="0" applyFont="1" applyBorder="1" applyAlignment="1" applyProtection="1">
      <alignment horizontal="center" shrinkToFit="1"/>
      <protection hidden="1"/>
    </xf>
    <xf numFmtId="2" fontId="3" fillId="0" borderId="37" xfId="0" applyNumberFormat="1" applyFont="1" applyBorder="1" applyAlignment="1" applyProtection="1">
      <alignment horizontal="center" shrinkToFit="1"/>
      <protection hidden="1"/>
    </xf>
    <xf numFmtId="0" fontId="3" fillId="2" borderId="38" xfId="0" applyFont="1" applyFill="1" applyBorder="1" applyAlignment="1" applyProtection="1">
      <alignment horizontal="left" shrinkToFit="1"/>
      <protection hidden="1"/>
    </xf>
    <xf numFmtId="0" fontId="3" fillId="2" borderId="39" xfId="0" applyFont="1" applyFill="1" applyBorder="1" applyAlignment="1" applyProtection="1">
      <alignment horizontal="center" shrinkToFit="1"/>
      <protection hidden="1"/>
    </xf>
    <xf numFmtId="164" fontId="3" fillId="2" borderId="39" xfId="0" applyNumberFormat="1" applyFont="1" applyFill="1" applyBorder="1" applyAlignment="1" applyProtection="1">
      <alignment horizontal="center" shrinkToFit="1"/>
      <protection hidden="1"/>
    </xf>
    <xf numFmtId="0" fontId="3" fillId="2" borderId="40" xfId="0" applyFont="1" applyFill="1" applyBorder="1" applyAlignment="1" applyProtection="1">
      <alignment horizontal="center" shrinkToFit="1"/>
      <protection hidden="1"/>
    </xf>
    <xf numFmtId="0" fontId="3" fillId="0" borderId="41" xfId="0" applyFont="1" applyBorder="1" applyAlignment="1" applyProtection="1">
      <alignment horizontal="left" shrinkToFit="1"/>
      <protection hidden="1"/>
    </xf>
    <xf numFmtId="0" fontId="0" fillId="0" borderId="42" xfId="0" applyBorder="1" applyAlignment="1" applyProtection="1">
      <alignment horizontal="justify" shrinkToFit="1"/>
      <protection hidden="1"/>
    </xf>
    <xf numFmtId="0" fontId="1" fillId="0" borderId="42" xfId="0" applyFont="1" applyBorder="1" applyAlignment="1" applyProtection="1">
      <alignment horizontal="center" shrinkToFit="1"/>
      <protection hidden="1"/>
    </xf>
    <xf numFmtId="0" fontId="3" fillId="0" borderId="43" xfId="0" applyFont="1" applyBorder="1" applyAlignment="1" applyProtection="1">
      <alignment shrinkToFit="1"/>
      <protection hidden="1"/>
    </xf>
    <xf numFmtId="2" fontId="3" fillId="0" borderId="44" xfId="0" applyNumberFormat="1" applyFont="1" applyBorder="1" applyAlignment="1" applyProtection="1">
      <alignment horizontal="center" shrinkToFit="1"/>
      <protection hidden="1"/>
    </xf>
    <xf numFmtId="0" fontId="3" fillId="0" borderId="45" xfId="0" applyFont="1" applyBorder="1" applyAlignment="1" applyProtection="1">
      <alignment horizontal="center" shrinkToFit="1"/>
      <protection hidden="1"/>
    </xf>
    <xf numFmtId="2" fontId="3" fillId="0" borderId="45" xfId="0" applyNumberFormat="1" applyFont="1" applyBorder="1" applyAlignment="1" applyProtection="1">
      <alignment horizontal="center" shrinkToFit="1"/>
      <protection hidden="1"/>
    </xf>
    <xf numFmtId="0" fontId="3" fillId="2" borderId="46" xfId="0" applyFont="1" applyFill="1" applyBorder="1" applyAlignment="1" applyProtection="1">
      <alignment horizontal="left" shrinkToFit="1"/>
      <protection hidden="1"/>
    </xf>
    <xf numFmtId="0" fontId="3" fillId="2" borderId="47" xfId="0" applyFont="1" applyFill="1" applyBorder="1" applyAlignment="1" applyProtection="1">
      <alignment horizontal="center" shrinkToFit="1"/>
      <protection hidden="1"/>
    </xf>
    <xf numFmtId="164" fontId="3" fillId="2" borderId="47" xfId="0" applyNumberFormat="1" applyFont="1" applyFill="1" applyBorder="1" applyAlignment="1" applyProtection="1">
      <alignment horizontal="center" shrinkToFit="1"/>
      <protection hidden="1"/>
    </xf>
    <xf numFmtId="0" fontId="3" fillId="2" borderId="48" xfId="0" applyFont="1" applyFill="1" applyBorder="1" applyAlignment="1" applyProtection="1">
      <alignment horizontal="center" shrinkToFit="1"/>
      <protection hidden="1"/>
    </xf>
    <xf numFmtId="0" fontId="3" fillId="0" borderId="49" xfId="0" applyFont="1" applyBorder="1" applyAlignment="1" applyProtection="1">
      <alignment horizontal="left" shrinkToFit="1"/>
      <protection hidden="1"/>
    </xf>
    <xf numFmtId="0" fontId="6" fillId="0" borderId="20" xfId="0" applyFont="1" applyBorder="1" applyAlignment="1" applyProtection="1">
      <alignment horizontal="center" shrinkToFit="1"/>
      <protection hidden="1"/>
    </xf>
    <xf numFmtId="0" fontId="6" fillId="0" borderId="21" xfId="0" applyFont="1" applyBorder="1" applyAlignment="1" applyProtection="1">
      <alignment horizontal="center" shrinkToFit="1"/>
      <protection hidden="1"/>
    </xf>
    <xf numFmtId="0" fontId="6" fillId="0" borderId="22" xfId="0" applyFont="1" applyBorder="1" applyAlignment="1" applyProtection="1">
      <alignment horizontal="center" shrinkToFit="1"/>
      <protection hidden="1"/>
    </xf>
    <xf numFmtId="0" fontId="1" fillId="0" borderId="32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justify" shrinkToFit="1"/>
      <protection hidden="1"/>
    </xf>
    <xf numFmtId="0" fontId="1" fillId="0" borderId="0" xfId="0" applyFont="1" applyAlignment="1" applyProtection="1">
      <alignment horizontal="center" shrinkToFit="1"/>
      <protection hidden="1"/>
    </xf>
    <xf numFmtId="0" fontId="3" fillId="0" borderId="50" xfId="0" applyFont="1" applyBorder="1" applyAlignment="1" applyProtection="1">
      <alignment shrinkToFit="1"/>
      <protection hidden="1"/>
    </xf>
    <xf numFmtId="2" fontId="3" fillId="0" borderId="51" xfId="0" applyNumberFormat="1" applyFont="1" applyBorder="1" applyAlignment="1" applyProtection="1">
      <alignment horizontal="center" shrinkToFit="1"/>
      <protection hidden="1"/>
    </xf>
    <xf numFmtId="0" fontId="3" fillId="0" borderId="13" xfId="0" applyFont="1" applyBorder="1" applyAlignment="1" applyProtection="1">
      <alignment horizontal="center" shrinkToFit="1"/>
      <protection hidden="1"/>
    </xf>
    <xf numFmtId="2" fontId="3" fillId="0" borderId="13" xfId="0" applyNumberFormat="1" applyFont="1" applyBorder="1" applyAlignment="1" applyProtection="1">
      <alignment horizontal="center" shrinkToFit="1"/>
      <protection hidden="1"/>
    </xf>
    <xf numFmtId="0" fontId="3" fillId="2" borderId="52" xfId="0" applyFont="1" applyFill="1" applyBorder="1" applyAlignment="1" applyProtection="1">
      <alignment horizontal="left" shrinkToFit="1"/>
      <protection hidden="1"/>
    </xf>
    <xf numFmtId="0" fontId="3" fillId="2" borderId="53" xfId="0" applyFont="1" applyFill="1" applyBorder="1" applyAlignment="1" applyProtection="1">
      <alignment horizontal="center" shrinkToFit="1"/>
      <protection hidden="1"/>
    </xf>
    <xf numFmtId="164" fontId="3" fillId="2" borderId="53" xfId="0" applyNumberFormat="1" applyFont="1" applyFill="1" applyBorder="1" applyAlignment="1" applyProtection="1">
      <alignment horizontal="center" shrinkToFit="1"/>
      <protection hidden="1"/>
    </xf>
    <xf numFmtId="0" fontId="3" fillId="2" borderId="54" xfId="0" applyFont="1" applyFill="1" applyBorder="1" applyAlignment="1" applyProtection="1">
      <alignment horizontal="center" shrinkToFit="1"/>
      <protection hidden="1"/>
    </xf>
    <xf numFmtId="0" fontId="3" fillId="0" borderId="55" xfId="0" applyFont="1" applyBorder="1" applyAlignment="1" applyProtection="1">
      <alignment horizontal="left" shrinkToFit="1"/>
      <protection hidden="1"/>
    </xf>
    <xf numFmtId="0" fontId="3" fillId="2" borderId="56" xfId="0" applyFont="1" applyFill="1" applyBorder="1" applyAlignment="1" applyProtection="1">
      <alignment horizontal="left" shrinkToFit="1"/>
      <protection hidden="1"/>
    </xf>
    <xf numFmtId="0" fontId="3" fillId="2" borderId="57" xfId="0" applyFont="1" applyFill="1" applyBorder="1" applyAlignment="1" applyProtection="1">
      <alignment horizontal="center" shrinkToFit="1"/>
      <protection hidden="1"/>
    </xf>
    <xf numFmtId="164" fontId="3" fillId="2" borderId="57" xfId="0" applyNumberFormat="1" applyFont="1" applyFill="1" applyBorder="1" applyAlignment="1" applyProtection="1">
      <alignment horizontal="center" shrinkToFit="1"/>
      <protection hidden="1"/>
    </xf>
    <xf numFmtId="0" fontId="3" fillId="2" borderId="58" xfId="0" applyFont="1" applyFill="1" applyBorder="1" applyAlignment="1" applyProtection="1">
      <alignment horizontal="center" shrinkToFit="1"/>
      <protection hidden="1"/>
    </xf>
    <xf numFmtId="0" fontId="1" fillId="0" borderId="59" xfId="0" applyFont="1" applyBorder="1" applyProtection="1">
      <protection hidden="1"/>
    </xf>
    <xf numFmtId="0" fontId="0" fillId="0" borderId="59" xfId="0" applyBorder="1" applyProtection="1">
      <protection hidden="1"/>
    </xf>
    <xf numFmtId="0" fontId="0" fillId="0" borderId="59" xfId="0" applyBorder="1" applyAlignment="1" applyProtection="1">
      <alignment horizontal="center"/>
      <protection hidden="1"/>
    </xf>
    <xf numFmtId="164" fontId="0" fillId="0" borderId="59" xfId="0" applyNumberFormat="1" applyBorder="1" applyProtection="1">
      <protection hidden="1"/>
    </xf>
    <xf numFmtId="2" fontId="0" fillId="0" borderId="59" xfId="0" applyNumberFormat="1" applyBorder="1" applyProtection="1">
      <protection hidden="1"/>
    </xf>
    <xf numFmtId="0" fontId="0" fillId="0" borderId="59" xfId="0" applyBorder="1" applyAlignment="1" applyProtection="1">
      <alignment horizontal="left" indent="1"/>
      <protection hidden="1"/>
    </xf>
    <xf numFmtId="165" fontId="0" fillId="0" borderId="59" xfId="0" applyNumberFormat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left" indent="1"/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23">
    <dxf>
      <fill>
        <patternFill>
          <bgColor indexed="5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l\Desktop\Fot_dovednosti_26\Vysledky.xlsm" TargetMode="External"/><Relationship Id="rId1" Type="http://schemas.openxmlformats.org/officeDocument/2006/relationships/externalLinkPath" Target="/Users/Michal/Desktop/Fot_dovednosti_26/Vysledk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stup SOUTĚŽNÍ"/>
      <sheetName val="Výstup"/>
      <sheetName val="List2"/>
      <sheetName val="Postup"/>
      <sheetName val="Tisk_dipl"/>
      <sheetName val="karta"/>
      <sheetName val="Vstup"/>
      <sheetName val="DIPLOMY ÚČAST"/>
      <sheetName val="Ostatní"/>
      <sheetName val="Dívky"/>
      <sheetName val="Divky DS"/>
      <sheetName val="Mladší"/>
      <sheetName val="Starší"/>
      <sheetName val="Výstup-SPOLEČNČNÉ"/>
      <sheetName val="Makro1"/>
      <sheetName val="Výstup+OSTATNÍ"/>
      <sheetName val="Foto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E3">
            <v>46207</v>
          </cell>
          <cell r="I3" t="str">
            <v>Velehrad</v>
          </cell>
        </row>
        <row r="174">
          <cell r="V174">
            <v>2012</v>
          </cell>
        </row>
        <row r="175">
          <cell r="V175">
            <v>2016</v>
          </cell>
        </row>
      </sheetData>
      <sheetData sheetId="7"/>
      <sheetData sheetId="8">
        <row r="6">
          <cell r="C6">
            <v>1</v>
          </cell>
          <cell r="D6" t="str">
            <v>Chvatíková Agáta</v>
          </cell>
          <cell r="E6">
            <v>32</v>
          </cell>
          <cell r="F6">
            <v>2016</v>
          </cell>
          <cell r="G6">
            <v>477.4</v>
          </cell>
          <cell r="H6" t="str">
            <v>13,46</v>
          </cell>
          <cell r="I6">
            <v>12</v>
          </cell>
          <cell r="J6" t="str">
            <v>3,8</v>
          </cell>
          <cell r="K6">
            <v>5</v>
          </cell>
          <cell r="L6">
            <v>17</v>
          </cell>
          <cell r="M6">
            <v>2</v>
          </cell>
          <cell r="N6">
            <v>0</v>
          </cell>
          <cell r="O6">
            <v>65.399999999999991</v>
          </cell>
          <cell r="P6">
            <v>120</v>
          </cell>
          <cell r="Q6">
            <v>84</v>
          </cell>
          <cell r="R6">
            <v>100</v>
          </cell>
          <cell r="S6">
            <v>68</v>
          </cell>
          <cell r="T6">
            <v>40</v>
          </cell>
          <cell r="U6">
            <v>0</v>
          </cell>
        </row>
        <row r="7">
          <cell r="C7">
            <v>2</v>
          </cell>
          <cell r="D7" t="str">
            <v>Horká Veronika</v>
          </cell>
          <cell r="E7">
            <v>11</v>
          </cell>
          <cell r="F7">
            <v>2018</v>
          </cell>
          <cell r="G7">
            <v>474.7</v>
          </cell>
          <cell r="H7" t="str">
            <v>13,55</v>
          </cell>
          <cell r="I7">
            <v>11</v>
          </cell>
          <cell r="J7" t="str">
            <v>3,99</v>
          </cell>
          <cell r="K7">
            <v>5</v>
          </cell>
          <cell r="L7">
            <v>20</v>
          </cell>
          <cell r="M7">
            <v>1</v>
          </cell>
          <cell r="N7">
            <v>1</v>
          </cell>
          <cell r="O7">
            <v>64.5</v>
          </cell>
          <cell r="P7">
            <v>110</v>
          </cell>
          <cell r="Q7">
            <v>80.199999999999989</v>
          </cell>
          <cell r="R7">
            <v>100</v>
          </cell>
          <cell r="S7">
            <v>80</v>
          </cell>
          <cell r="T7">
            <v>20</v>
          </cell>
          <cell r="U7">
            <v>20</v>
          </cell>
        </row>
        <row r="8">
          <cell r="C8">
            <v>3</v>
          </cell>
          <cell r="D8" t="str">
            <v>Buchtová Kateřina</v>
          </cell>
          <cell r="E8">
            <v>52</v>
          </cell>
          <cell r="F8">
            <v>2016</v>
          </cell>
          <cell r="G8">
            <v>430.8</v>
          </cell>
          <cell r="H8">
            <v>14.5</v>
          </cell>
          <cell r="I8">
            <v>11</v>
          </cell>
          <cell r="J8" t="str">
            <v>5,51</v>
          </cell>
          <cell r="K8">
            <v>4</v>
          </cell>
          <cell r="L8">
            <v>14</v>
          </cell>
          <cell r="M8">
            <v>3</v>
          </cell>
          <cell r="N8">
            <v>1</v>
          </cell>
          <cell r="O8">
            <v>55</v>
          </cell>
          <cell r="P8">
            <v>110</v>
          </cell>
          <cell r="Q8">
            <v>49.800000000000004</v>
          </cell>
          <cell r="R8">
            <v>80</v>
          </cell>
          <cell r="S8">
            <v>56</v>
          </cell>
          <cell r="T8">
            <v>60</v>
          </cell>
          <cell r="U8">
            <v>20</v>
          </cell>
        </row>
        <row r="9">
          <cell r="C9">
            <v>4</v>
          </cell>
          <cell r="D9" t="str">
            <v>Neduchalová Eliška</v>
          </cell>
          <cell r="E9">
            <v>4</v>
          </cell>
          <cell r="F9">
            <v>2016</v>
          </cell>
          <cell r="G9">
            <v>421.3</v>
          </cell>
          <cell r="H9" t="str">
            <v>14,57</v>
          </cell>
          <cell r="I9">
            <v>13</v>
          </cell>
          <cell r="J9" t="str">
            <v>5,15</v>
          </cell>
          <cell r="K9">
            <v>3</v>
          </cell>
          <cell r="L9">
            <v>10</v>
          </cell>
          <cell r="M9">
            <v>1</v>
          </cell>
          <cell r="N9">
            <v>3</v>
          </cell>
          <cell r="O9">
            <v>54.3</v>
          </cell>
          <cell r="P9">
            <v>130</v>
          </cell>
          <cell r="Q9">
            <v>56.999999999999993</v>
          </cell>
          <cell r="R9">
            <v>60</v>
          </cell>
          <cell r="S9">
            <v>40</v>
          </cell>
          <cell r="T9">
            <v>20</v>
          </cell>
          <cell r="U9">
            <v>60</v>
          </cell>
        </row>
        <row r="10">
          <cell r="C10">
            <v>5</v>
          </cell>
          <cell r="D10" t="str">
            <v>Lochmanová Barbora</v>
          </cell>
          <cell r="E10">
            <v>56</v>
          </cell>
          <cell r="F10">
            <v>2017</v>
          </cell>
          <cell r="G10">
            <v>415.9</v>
          </cell>
          <cell r="H10" t="str">
            <v>14,97</v>
          </cell>
          <cell r="I10">
            <v>12</v>
          </cell>
          <cell r="J10" t="str">
            <v>5,12</v>
          </cell>
          <cell r="K10">
            <v>4</v>
          </cell>
          <cell r="L10">
            <v>12</v>
          </cell>
          <cell r="M10">
            <v>1</v>
          </cell>
          <cell r="N10">
            <v>2</v>
          </cell>
          <cell r="O10">
            <v>50.3</v>
          </cell>
          <cell r="P10">
            <v>120</v>
          </cell>
          <cell r="Q10">
            <v>57.599999999999994</v>
          </cell>
          <cell r="R10">
            <v>80</v>
          </cell>
          <cell r="S10">
            <v>48</v>
          </cell>
          <cell r="T10">
            <v>20</v>
          </cell>
          <cell r="U10">
            <v>40</v>
          </cell>
        </row>
        <row r="11">
          <cell r="C11">
            <v>6</v>
          </cell>
          <cell r="D11" t="str">
            <v>Bílková Zlata</v>
          </cell>
          <cell r="E11">
            <v>98</v>
          </cell>
          <cell r="F11">
            <v>2016</v>
          </cell>
          <cell r="G11">
            <v>329.3</v>
          </cell>
          <cell r="H11" t="str">
            <v>14,11</v>
          </cell>
          <cell r="I11">
            <v>12</v>
          </cell>
          <cell r="J11" t="str">
            <v>5,88</v>
          </cell>
          <cell r="K11">
            <v>3</v>
          </cell>
          <cell r="L11">
            <v>12</v>
          </cell>
          <cell r="M11">
            <v>0</v>
          </cell>
          <cell r="N11">
            <v>0</v>
          </cell>
          <cell r="O11">
            <v>58.900000000000006</v>
          </cell>
          <cell r="P11">
            <v>120</v>
          </cell>
          <cell r="Q11">
            <v>42.400000000000006</v>
          </cell>
          <cell r="R11">
            <v>60</v>
          </cell>
          <cell r="S11">
            <v>48</v>
          </cell>
          <cell r="T11">
            <v>0</v>
          </cell>
          <cell r="U11">
            <v>0</v>
          </cell>
        </row>
        <row r="12">
          <cell r="C12">
            <v>7</v>
          </cell>
          <cell r="D12" t="str">
            <v>Horáková Beáta</v>
          </cell>
          <cell r="E12">
            <v>72</v>
          </cell>
          <cell r="F12">
            <v>2018</v>
          </cell>
          <cell r="G12">
            <v>327.8</v>
          </cell>
          <cell r="H12" t="str">
            <v>14,02</v>
          </cell>
          <cell r="I12">
            <v>10</v>
          </cell>
          <cell r="J12" t="str">
            <v>5,6</v>
          </cell>
          <cell r="K12">
            <v>3</v>
          </cell>
          <cell r="L12">
            <v>10</v>
          </cell>
          <cell r="M12">
            <v>1</v>
          </cell>
          <cell r="N12">
            <v>0</v>
          </cell>
          <cell r="O12">
            <v>59.800000000000004</v>
          </cell>
          <cell r="P12">
            <v>100</v>
          </cell>
          <cell r="Q12">
            <v>48.000000000000007</v>
          </cell>
          <cell r="R12">
            <v>60</v>
          </cell>
          <cell r="S12">
            <v>40</v>
          </cell>
          <cell r="T12">
            <v>20</v>
          </cell>
          <cell r="U12">
            <v>0</v>
          </cell>
        </row>
        <row r="13">
          <cell r="C13">
            <v>8</v>
          </cell>
          <cell r="D13" t="str">
            <v>Kučerňáková Pavlína</v>
          </cell>
          <cell r="E13">
            <v>101</v>
          </cell>
          <cell r="F13">
            <v>2018</v>
          </cell>
          <cell r="G13">
            <v>267.20000000000005</v>
          </cell>
          <cell r="H13" t="str">
            <v>17,16</v>
          </cell>
          <cell r="I13">
            <v>8</v>
          </cell>
          <cell r="J13" t="str">
            <v>6,26</v>
          </cell>
          <cell r="K13">
            <v>4</v>
          </cell>
          <cell r="L13">
            <v>6</v>
          </cell>
          <cell r="M13">
            <v>1</v>
          </cell>
          <cell r="N13">
            <v>0</v>
          </cell>
          <cell r="O13">
            <v>28.4</v>
          </cell>
          <cell r="P13">
            <v>80</v>
          </cell>
          <cell r="Q13">
            <v>34.800000000000004</v>
          </cell>
          <cell r="R13">
            <v>80</v>
          </cell>
          <cell r="S13">
            <v>24</v>
          </cell>
          <cell r="T13">
            <v>20</v>
          </cell>
          <cell r="U13">
            <v>0</v>
          </cell>
        </row>
        <row r="14">
          <cell r="C14">
            <v>9</v>
          </cell>
          <cell r="D14" t="str">
            <v>Číhalová Žofie</v>
          </cell>
          <cell r="E14">
            <v>30</v>
          </cell>
          <cell r="F14">
            <v>2018</v>
          </cell>
          <cell r="G14">
            <v>250.6</v>
          </cell>
          <cell r="H14" t="str">
            <v>16,84</v>
          </cell>
          <cell r="I14">
            <v>9</v>
          </cell>
          <cell r="J14" t="str">
            <v>6,75</v>
          </cell>
          <cell r="K14">
            <v>3</v>
          </cell>
          <cell r="L14">
            <v>11</v>
          </cell>
          <cell r="M14">
            <v>0</v>
          </cell>
          <cell r="N14">
            <v>0</v>
          </cell>
          <cell r="O14">
            <v>31.6</v>
          </cell>
          <cell r="P14">
            <v>90</v>
          </cell>
          <cell r="Q14">
            <v>25</v>
          </cell>
          <cell r="R14">
            <v>60</v>
          </cell>
          <cell r="S14">
            <v>44</v>
          </cell>
          <cell r="T14">
            <v>0</v>
          </cell>
          <cell r="U14">
            <v>0</v>
          </cell>
        </row>
        <row r="15">
          <cell r="C15">
            <v>10</v>
          </cell>
          <cell r="D15" t="str">
            <v>Gabrielová Verunka</v>
          </cell>
          <cell r="E15">
            <v>66</v>
          </cell>
          <cell r="F15">
            <v>2021</v>
          </cell>
          <cell r="G15">
            <v>244.8</v>
          </cell>
          <cell r="H15" t="str">
            <v>18,96</v>
          </cell>
          <cell r="I15">
            <v>6</v>
          </cell>
          <cell r="J15" t="str">
            <v>6,88</v>
          </cell>
          <cell r="K15">
            <v>4</v>
          </cell>
          <cell r="L15">
            <v>8</v>
          </cell>
          <cell r="M15">
            <v>1</v>
          </cell>
          <cell r="N15">
            <v>1</v>
          </cell>
          <cell r="O15">
            <v>10.399999999999991</v>
          </cell>
          <cell r="P15">
            <v>60</v>
          </cell>
          <cell r="Q15">
            <v>22.400000000000002</v>
          </cell>
          <cell r="R15">
            <v>80</v>
          </cell>
          <cell r="S15">
            <v>32</v>
          </cell>
          <cell r="T15">
            <v>20</v>
          </cell>
          <cell r="U15">
            <v>20</v>
          </cell>
        </row>
        <row r="16">
          <cell r="C16">
            <v>11</v>
          </cell>
          <cell r="D16" t="str">
            <v>Lochmanová Terezka</v>
          </cell>
          <cell r="E16">
            <v>55</v>
          </cell>
          <cell r="F16">
            <v>2020</v>
          </cell>
          <cell r="G16">
            <v>223.8</v>
          </cell>
          <cell r="H16" t="str">
            <v>17,22</v>
          </cell>
          <cell r="I16">
            <v>6</v>
          </cell>
          <cell r="J16" t="str">
            <v>8,91</v>
          </cell>
          <cell r="K16">
            <v>1</v>
          </cell>
          <cell r="L16">
            <v>9</v>
          </cell>
          <cell r="M16">
            <v>2</v>
          </cell>
          <cell r="N16">
            <v>2</v>
          </cell>
          <cell r="O16">
            <v>27.800000000000011</v>
          </cell>
          <cell r="P16">
            <v>60</v>
          </cell>
          <cell r="Q16">
            <v>0</v>
          </cell>
          <cell r="R16">
            <v>20</v>
          </cell>
          <cell r="S16">
            <v>36</v>
          </cell>
          <cell r="T16">
            <v>40</v>
          </cell>
          <cell r="U16">
            <v>40</v>
          </cell>
        </row>
        <row r="17">
          <cell r="C17">
            <v>12</v>
          </cell>
          <cell r="D17" t="str">
            <v>Kučerňáková Tereza</v>
          </cell>
          <cell r="E17">
            <v>102</v>
          </cell>
          <cell r="F17">
            <v>2022</v>
          </cell>
          <cell r="G17">
            <v>96.200000000000017</v>
          </cell>
          <cell r="H17" t="str">
            <v>19,38</v>
          </cell>
          <cell r="I17">
            <v>5</v>
          </cell>
          <cell r="J17" t="str">
            <v>8,9</v>
          </cell>
          <cell r="K17">
            <v>1</v>
          </cell>
          <cell r="L17">
            <v>5</v>
          </cell>
          <cell r="M17">
            <v>0</v>
          </cell>
          <cell r="N17">
            <v>0</v>
          </cell>
          <cell r="O17">
            <v>6.2000000000000099</v>
          </cell>
          <cell r="P17">
            <v>50</v>
          </cell>
          <cell r="Q17">
            <v>0</v>
          </cell>
          <cell r="R17">
            <v>20</v>
          </cell>
          <cell r="S17">
            <v>20</v>
          </cell>
          <cell r="T17">
            <v>0</v>
          </cell>
          <cell r="U17">
            <v>0</v>
          </cell>
        </row>
        <row r="18">
          <cell r="C18">
            <v>13</v>
          </cell>
          <cell r="D18" t="str">
            <v>Janoušková Liliana</v>
          </cell>
          <cell r="E18">
            <v>106</v>
          </cell>
          <cell r="F18">
            <v>2022</v>
          </cell>
          <cell r="G18">
            <v>88</v>
          </cell>
          <cell r="H18" t="str">
            <v>21,11</v>
          </cell>
          <cell r="I18">
            <v>4</v>
          </cell>
          <cell r="J18" t="str">
            <v>9,26</v>
          </cell>
          <cell r="K18">
            <v>1</v>
          </cell>
          <cell r="L18">
            <v>7</v>
          </cell>
          <cell r="M18">
            <v>0</v>
          </cell>
          <cell r="N18">
            <v>0</v>
          </cell>
          <cell r="O18">
            <v>0</v>
          </cell>
          <cell r="P18">
            <v>40</v>
          </cell>
          <cell r="Q18">
            <v>0</v>
          </cell>
          <cell r="R18">
            <v>20</v>
          </cell>
          <cell r="S18">
            <v>28</v>
          </cell>
          <cell r="T18">
            <v>0</v>
          </cell>
          <cell r="U18">
            <v>0</v>
          </cell>
        </row>
        <row r="19">
          <cell r="C19">
            <v>14</v>
          </cell>
          <cell r="D19" t="str">
            <v>Fialová Šarlota</v>
          </cell>
          <cell r="E19">
            <v>76</v>
          </cell>
          <cell r="F19">
            <v>2023</v>
          </cell>
          <cell r="G19">
            <v>16</v>
          </cell>
          <cell r="H19" t="str">
            <v>24,05</v>
          </cell>
          <cell r="I19">
            <v>0</v>
          </cell>
          <cell r="J19" t="str">
            <v>8,96</v>
          </cell>
          <cell r="K19">
            <v>0</v>
          </cell>
          <cell r="L19">
            <v>4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16</v>
          </cell>
          <cell r="T19">
            <v>0</v>
          </cell>
          <cell r="U19">
            <v>0</v>
          </cell>
        </row>
        <row r="20"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</row>
        <row r="21"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</row>
        <row r="22"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</row>
        <row r="24"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</row>
        <row r="25"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</row>
        <row r="26"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</row>
        <row r="27"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</row>
        <row r="28"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</row>
        <row r="29"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</row>
        <row r="30"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</row>
        <row r="31"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</row>
        <row r="32"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</row>
        <row r="33"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</row>
        <row r="34"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</row>
        <row r="35"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</row>
        <row r="36"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</row>
        <row r="37"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</row>
        <row r="38"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</row>
        <row r="39"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</row>
        <row r="40"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</row>
        <row r="41"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</row>
        <row r="42"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</row>
        <row r="43"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</row>
        <row r="44"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</row>
        <row r="45"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</row>
        <row r="46"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</row>
        <row r="47"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</row>
        <row r="48"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</row>
        <row r="49"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</row>
        <row r="53"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</row>
        <row r="54"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</row>
        <row r="55"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</row>
        <row r="56"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</row>
        <row r="57"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</row>
        <row r="58"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</row>
        <row r="60"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</row>
        <row r="61"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</row>
        <row r="65"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</row>
        <row r="66"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</row>
        <row r="67"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</row>
        <row r="68"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</row>
        <row r="69"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</row>
        <row r="70"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</row>
        <row r="71"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</row>
        <row r="72"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</row>
        <row r="73"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</row>
        <row r="75"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</row>
      </sheetData>
      <sheetData sheetId="9">
        <row r="6">
          <cell r="C6">
            <v>1</v>
          </cell>
          <cell r="D6" t="str">
            <v>Dudková Nela</v>
          </cell>
          <cell r="E6">
            <v>83</v>
          </cell>
          <cell r="F6">
            <v>2013</v>
          </cell>
          <cell r="G6">
            <v>574.5</v>
          </cell>
          <cell r="H6" t="str">
            <v>13,33</v>
          </cell>
          <cell r="I6">
            <v>17</v>
          </cell>
          <cell r="J6" t="str">
            <v>4,71</v>
          </cell>
          <cell r="K6">
            <v>5</v>
          </cell>
          <cell r="L6">
            <v>18</v>
          </cell>
          <cell r="M6">
            <v>2</v>
          </cell>
          <cell r="N6">
            <v>3</v>
          </cell>
          <cell r="O6">
            <v>66.7</v>
          </cell>
          <cell r="P6">
            <v>170</v>
          </cell>
          <cell r="Q6">
            <v>65.8</v>
          </cell>
          <cell r="R6">
            <v>100</v>
          </cell>
          <cell r="S6">
            <v>72</v>
          </cell>
          <cell r="T6">
            <v>40</v>
          </cell>
          <cell r="U6">
            <v>60</v>
          </cell>
        </row>
        <row r="7">
          <cell r="C7">
            <v>2</v>
          </cell>
          <cell r="D7" t="str">
            <v>Straková Veronika</v>
          </cell>
          <cell r="E7">
            <v>96</v>
          </cell>
          <cell r="F7">
            <v>2014</v>
          </cell>
          <cell r="G7">
            <v>461.9</v>
          </cell>
          <cell r="H7" t="str">
            <v>15,31</v>
          </cell>
          <cell r="I7">
            <v>10</v>
          </cell>
          <cell r="J7" t="str">
            <v>4,25</v>
          </cell>
          <cell r="K7">
            <v>3</v>
          </cell>
          <cell r="L7">
            <v>20</v>
          </cell>
          <cell r="M7">
            <v>1</v>
          </cell>
          <cell r="N7">
            <v>4</v>
          </cell>
          <cell r="O7">
            <v>46.899999999999991</v>
          </cell>
          <cell r="P7">
            <v>100</v>
          </cell>
          <cell r="Q7">
            <v>75</v>
          </cell>
          <cell r="R7">
            <v>60</v>
          </cell>
          <cell r="S7">
            <v>80</v>
          </cell>
          <cell r="T7">
            <v>20</v>
          </cell>
          <cell r="U7">
            <v>80</v>
          </cell>
        </row>
        <row r="8"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</row>
        <row r="10"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</row>
        <row r="13"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</row>
        <row r="14"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</row>
        <row r="15"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</row>
        <row r="16"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</row>
        <row r="17"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</row>
        <row r="18"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</row>
        <row r="19"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</row>
        <row r="20"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</row>
        <row r="21"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</row>
        <row r="22"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</row>
        <row r="24"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</row>
        <row r="25"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</row>
        <row r="26"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</row>
        <row r="27"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</row>
        <row r="28"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</row>
        <row r="29"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</row>
        <row r="30"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</row>
        <row r="31"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</row>
        <row r="32"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</row>
        <row r="33"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</row>
        <row r="34"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</row>
        <row r="35"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</row>
        <row r="36"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</row>
        <row r="37"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</row>
        <row r="38"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</row>
        <row r="39"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</row>
        <row r="40"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</row>
        <row r="41"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</row>
        <row r="42"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</row>
        <row r="43"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</row>
        <row r="44"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</row>
        <row r="45"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</row>
        <row r="46"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</row>
        <row r="47"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</row>
        <row r="48"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</row>
        <row r="49"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</row>
        <row r="53"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</row>
        <row r="54"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</row>
        <row r="55"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</row>
        <row r="56"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</row>
        <row r="57"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</row>
        <row r="58"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</row>
        <row r="60"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</row>
        <row r="61"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</row>
        <row r="65"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</row>
        <row r="66"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</row>
        <row r="67"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</row>
        <row r="68"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</row>
        <row r="69"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</row>
        <row r="70"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</row>
        <row r="71"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</row>
        <row r="72"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</row>
        <row r="73"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</row>
        <row r="75"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</row>
      </sheetData>
      <sheetData sheetId="10"/>
      <sheetData sheetId="11">
        <row r="6">
          <cell r="C6">
            <v>1</v>
          </cell>
          <cell r="D6" t="str">
            <v>Vaněk David</v>
          </cell>
          <cell r="E6">
            <v>57</v>
          </cell>
          <cell r="F6">
            <v>2016</v>
          </cell>
          <cell r="G6">
            <v>656.6</v>
          </cell>
          <cell r="H6" t="str">
            <v>12,84</v>
          </cell>
          <cell r="I6">
            <v>12</v>
          </cell>
          <cell r="J6" t="str">
            <v>3,55</v>
          </cell>
          <cell r="K6">
            <v>5</v>
          </cell>
          <cell r="L6">
            <v>24</v>
          </cell>
          <cell r="M6">
            <v>5</v>
          </cell>
          <cell r="N6">
            <v>4</v>
          </cell>
          <cell r="O6">
            <v>71.599999999999994</v>
          </cell>
          <cell r="P6">
            <v>120</v>
          </cell>
          <cell r="Q6">
            <v>89</v>
          </cell>
          <cell r="R6">
            <v>100</v>
          </cell>
          <cell r="S6">
            <v>96</v>
          </cell>
          <cell r="T6">
            <v>100</v>
          </cell>
          <cell r="U6">
            <v>80</v>
          </cell>
        </row>
        <row r="7">
          <cell r="C7">
            <v>2</v>
          </cell>
          <cell r="D7" t="str">
            <v>Cuth Tomáš</v>
          </cell>
          <cell r="E7">
            <v>80</v>
          </cell>
          <cell r="F7">
            <v>2016</v>
          </cell>
          <cell r="G7">
            <v>636.29999999999995</v>
          </cell>
          <cell r="H7" t="str">
            <v>13,17</v>
          </cell>
          <cell r="I7">
            <v>14</v>
          </cell>
          <cell r="J7" t="str">
            <v>3,8</v>
          </cell>
          <cell r="K7">
            <v>5</v>
          </cell>
          <cell r="L7">
            <v>21</v>
          </cell>
          <cell r="M7">
            <v>4</v>
          </cell>
          <cell r="N7">
            <v>4</v>
          </cell>
          <cell r="O7">
            <v>68.3</v>
          </cell>
          <cell r="P7">
            <v>140</v>
          </cell>
          <cell r="Q7">
            <v>84</v>
          </cell>
          <cell r="R7">
            <v>100</v>
          </cell>
          <cell r="S7">
            <v>84</v>
          </cell>
          <cell r="T7">
            <v>80</v>
          </cell>
          <cell r="U7">
            <v>80</v>
          </cell>
        </row>
        <row r="8">
          <cell r="C8">
            <v>3</v>
          </cell>
          <cell r="D8" t="str">
            <v>Březina Adam</v>
          </cell>
          <cell r="E8">
            <v>79</v>
          </cell>
          <cell r="F8">
            <v>2016</v>
          </cell>
          <cell r="G8">
            <v>619.29999999999995</v>
          </cell>
          <cell r="H8" t="str">
            <v>12,99</v>
          </cell>
          <cell r="I8">
            <v>13</v>
          </cell>
          <cell r="J8" t="str">
            <v>3,64</v>
          </cell>
          <cell r="K8">
            <v>5</v>
          </cell>
          <cell r="L8">
            <v>23</v>
          </cell>
          <cell r="M8">
            <v>4</v>
          </cell>
          <cell r="N8">
            <v>3</v>
          </cell>
          <cell r="O8">
            <v>70.099999999999994</v>
          </cell>
          <cell r="P8">
            <v>130</v>
          </cell>
          <cell r="Q8">
            <v>87.199999999999989</v>
          </cell>
          <cell r="R8">
            <v>100</v>
          </cell>
          <cell r="S8">
            <v>92</v>
          </cell>
          <cell r="T8">
            <v>80</v>
          </cell>
          <cell r="U8">
            <v>60</v>
          </cell>
        </row>
        <row r="9">
          <cell r="C9">
            <v>4</v>
          </cell>
          <cell r="D9" t="str">
            <v>Bajer Jakub</v>
          </cell>
          <cell r="E9">
            <v>47</v>
          </cell>
          <cell r="F9">
            <v>2017</v>
          </cell>
          <cell r="G9">
            <v>612.79999999999995</v>
          </cell>
          <cell r="H9" t="str">
            <v>13,68</v>
          </cell>
          <cell r="I9">
            <v>12</v>
          </cell>
          <cell r="J9" t="str">
            <v>3,52</v>
          </cell>
          <cell r="K9">
            <v>5</v>
          </cell>
          <cell r="L9">
            <v>20</v>
          </cell>
          <cell r="M9">
            <v>4</v>
          </cell>
          <cell r="N9">
            <v>4</v>
          </cell>
          <cell r="O9">
            <v>63.2</v>
          </cell>
          <cell r="P9">
            <v>120</v>
          </cell>
          <cell r="Q9">
            <v>89.600000000000009</v>
          </cell>
          <cell r="R9">
            <v>100</v>
          </cell>
          <cell r="S9">
            <v>80</v>
          </cell>
          <cell r="T9">
            <v>80</v>
          </cell>
          <cell r="U9">
            <v>80</v>
          </cell>
        </row>
        <row r="10">
          <cell r="C10">
            <v>5</v>
          </cell>
          <cell r="D10" t="str">
            <v>Zábranský David</v>
          </cell>
          <cell r="E10">
            <v>19</v>
          </cell>
          <cell r="F10">
            <v>2016</v>
          </cell>
          <cell r="G10">
            <v>610.70000000000005</v>
          </cell>
          <cell r="H10" t="str">
            <v>12,79</v>
          </cell>
          <cell r="I10">
            <v>16</v>
          </cell>
          <cell r="J10" t="str">
            <v>3,47</v>
          </cell>
          <cell r="K10">
            <v>5</v>
          </cell>
          <cell r="L10">
            <v>22</v>
          </cell>
          <cell r="M10">
            <v>3</v>
          </cell>
          <cell r="N10">
            <v>2</v>
          </cell>
          <cell r="O10">
            <v>72.100000000000009</v>
          </cell>
          <cell r="P10">
            <v>160</v>
          </cell>
          <cell r="Q10">
            <v>90.6</v>
          </cell>
          <cell r="R10">
            <v>100</v>
          </cell>
          <cell r="S10">
            <v>88</v>
          </cell>
          <cell r="T10">
            <v>60</v>
          </cell>
          <cell r="U10">
            <v>40</v>
          </cell>
        </row>
        <row r="11">
          <cell r="C11">
            <v>6</v>
          </cell>
          <cell r="D11" t="str">
            <v>Herian Kryštof</v>
          </cell>
          <cell r="E11">
            <v>92</v>
          </cell>
          <cell r="F11">
            <v>2016</v>
          </cell>
          <cell r="G11">
            <v>600</v>
          </cell>
          <cell r="H11" t="str">
            <v>13,36</v>
          </cell>
          <cell r="I11">
            <v>15</v>
          </cell>
          <cell r="J11" t="str">
            <v>3,62</v>
          </cell>
          <cell r="K11">
            <v>5</v>
          </cell>
          <cell r="L11">
            <v>24</v>
          </cell>
          <cell r="M11">
            <v>2</v>
          </cell>
          <cell r="N11">
            <v>3</v>
          </cell>
          <cell r="O11">
            <v>66.400000000000006</v>
          </cell>
          <cell r="P11">
            <v>150</v>
          </cell>
          <cell r="Q11">
            <v>87.6</v>
          </cell>
          <cell r="R11">
            <v>100</v>
          </cell>
          <cell r="S11">
            <v>96</v>
          </cell>
          <cell r="T11">
            <v>40</v>
          </cell>
          <cell r="U11">
            <v>60</v>
          </cell>
        </row>
        <row r="12">
          <cell r="C12">
            <v>7</v>
          </cell>
          <cell r="D12" t="str">
            <v>Ptáček Adam</v>
          </cell>
          <cell r="E12">
            <v>69</v>
          </cell>
          <cell r="F12">
            <v>2016</v>
          </cell>
          <cell r="G12">
            <v>573.1</v>
          </cell>
          <cell r="H12" t="str">
            <v>12,99</v>
          </cell>
          <cell r="I12">
            <v>10</v>
          </cell>
          <cell r="J12" t="str">
            <v>3,45</v>
          </cell>
          <cell r="K12">
            <v>5</v>
          </cell>
          <cell r="L12">
            <v>18</v>
          </cell>
          <cell r="M12">
            <v>3</v>
          </cell>
          <cell r="N12">
            <v>4</v>
          </cell>
          <cell r="O12">
            <v>70.099999999999994</v>
          </cell>
          <cell r="P12">
            <v>100</v>
          </cell>
          <cell r="Q12">
            <v>91</v>
          </cell>
          <cell r="R12">
            <v>100</v>
          </cell>
          <cell r="S12">
            <v>72</v>
          </cell>
          <cell r="T12">
            <v>60</v>
          </cell>
          <cell r="U12">
            <v>80</v>
          </cell>
        </row>
        <row r="13">
          <cell r="C13">
            <v>8</v>
          </cell>
          <cell r="D13" t="str">
            <v>Ingr Marek</v>
          </cell>
          <cell r="E13">
            <v>10</v>
          </cell>
          <cell r="F13">
            <v>2018</v>
          </cell>
          <cell r="G13">
            <v>560.79999999999995</v>
          </cell>
          <cell r="H13" t="str">
            <v>13,42</v>
          </cell>
          <cell r="I13">
            <v>12</v>
          </cell>
          <cell r="J13" t="str">
            <v>3,45</v>
          </cell>
          <cell r="K13">
            <v>5</v>
          </cell>
          <cell r="L13">
            <v>21</v>
          </cell>
          <cell r="M13">
            <v>2</v>
          </cell>
          <cell r="N13">
            <v>3</v>
          </cell>
          <cell r="O13">
            <v>65.8</v>
          </cell>
          <cell r="P13">
            <v>120</v>
          </cell>
          <cell r="Q13">
            <v>91</v>
          </cell>
          <cell r="R13">
            <v>100</v>
          </cell>
          <cell r="S13">
            <v>84</v>
          </cell>
          <cell r="T13">
            <v>40</v>
          </cell>
          <cell r="U13">
            <v>60</v>
          </cell>
        </row>
        <row r="14">
          <cell r="C14">
            <v>9</v>
          </cell>
          <cell r="D14" t="str">
            <v>Minarčík Michael</v>
          </cell>
          <cell r="E14">
            <v>20</v>
          </cell>
          <cell r="F14">
            <v>2016</v>
          </cell>
          <cell r="G14">
            <v>545.29999999999995</v>
          </cell>
          <cell r="H14" t="str">
            <v>13,13</v>
          </cell>
          <cell r="I14">
            <v>12</v>
          </cell>
          <cell r="J14" t="str">
            <v>4,17</v>
          </cell>
          <cell r="K14">
            <v>3</v>
          </cell>
          <cell r="L14">
            <v>20</v>
          </cell>
          <cell r="M14">
            <v>4</v>
          </cell>
          <cell r="N14">
            <v>3</v>
          </cell>
          <cell r="O14">
            <v>68.699999999999989</v>
          </cell>
          <cell r="P14">
            <v>120</v>
          </cell>
          <cell r="Q14">
            <v>76.599999999999994</v>
          </cell>
          <cell r="R14">
            <v>60</v>
          </cell>
          <cell r="S14">
            <v>80</v>
          </cell>
          <cell r="T14">
            <v>80</v>
          </cell>
          <cell r="U14">
            <v>60</v>
          </cell>
        </row>
        <row r="15">
          <cell r="C15">
            <v>10</v>
          </cell>
          <cell r="D15" t="str">
            <v>Schreier Dominik</v>
          </cell>
          <cell r="E15">
            <v>35</v>
          </cell>
          <cell r="F15">
            <v>2018</v>
          </cell>
          <cell r="G15">
            <v>537</v>
          </cell>
          <cell r="H15" t="str">
            <v>13,32</v>
          </cell>
          <cell r="I15">
            <v>11</v>
          </cell>
          <cell r="J15" t="str">
            <v>3,99</v>
          </cell>
          <cell r="K15">
            <v>5</v>
          </cell>
          <cell r="L15">
            <v>20</v>
          </cell>
          <cell r="M15">
            <v>2</v>
          </cell>
          <cell r="N15">
            <v>3</v>
          </cell>
          <cell r="O15">
            <v>66.8</v>
          </cell>
          <cell r="P15">
            <v>110</v>
          </cell>
          <cell r="Q15">
            <v>80.199999999999989</v>
          </cell>
          <cell r="R15">
            <v>100</v>
          </cell>
          <cell r="S15">
            <v>80</v>
          </cell>
          <cell r="T15">
            <v>40</v>
          </cell>
          <cell r="U15">
            <v>60</v>
          </cell>
        </row>
        <row r="16">
          <cell r="C16">
            <v>11</v>
          </cell>
          <cell r="D16" t="str">
            <v>Lorenc Antonín</v>
          </cell>
          <cell r="E16">
            <v>41</v>
          </cell>
          <cell r="F16">
            <v>2017</v>
          </cell>
          <cell r="G16">
            <v>518.40000000000009</v>
          </cell>
          <cell r="H16" t="str">
            <v>13,44</v>
          </cell>
          <cell r="I16">
            <v>12</v>
          </cell>
          <cell r="J16" t="str">
            <v>3,36</v>
          </cell>
          <cell r="K16">
            <v>5</v>
          </cell>
          <cell r="L16">
            <v>20</v>
          </cell>
          <cell r="M16">
            <v>3</v>
          </cell>
          <cell r="N16">
            <v>0</v>
          </cell>
          <cell r="O16">
            <v>65.600000000000009</v>
          </cell>
          <cell r="P16">
            <v>120</v>
          </cell>
          <cell r="Q16">
            <v>92.800000000000011</v>
          </cell>
          <cell r="R16">
            <v>100</v>
          </cell>
          <cell r="S16">
            <v>80</v>
          </cell>
          <cell r="T16">
            <v>60</v>
          </cell>
          <cell r="U16">
            <v>0</v>
          </cell>
        </row>
        <row r="17">
          <cell r="C17">
            <v>12</v>
          </cell>
          <cell r="D17" t="str">
            <v>Dostálek Antonín</v>
          </cell>
          <cell r="E17">
            <v>73</v>
          </cell>
          <cell r="F17">
            <v>2016</v>
          </cell>
          <cell r="G17">
            <v>517.29999999999995</v>
          </cell>
          <cell r="H17" t="str">
            <v>13,07</v>
          </cell>
          <cell r="I17">
            <v>10</v>
          </cell>
          <cell r="J17" t="str">
            <v>3,4</v>
          </cell>
          <cell r="K17">
            <v>5</v>
          </cell>
          <cell r="L17">
            <v>19</v>
          </cell>
          <cell r="M17">
            <v>4</v>
          </cell>
          <cell r="N17">
            <v>0</v>
          </cell>
          <cell r="O17">
            <v>69.3</v>
          </cell>
          <cell r="P17">
            <v>100</v>
          </cell>
          <cell r="Q17">
            <v>92</v>
          </cell>
          <cell r="R17">
            <v>100</v>
          </cell>
          <cell r="S17">
            <v>76</v>
          </cell>
          <cell r="T17">
            <v>80</v>
          </cell>
          <cell r="U17">
            <v>0</v>
          </cell>
        </row>
        <row r="18">
          <cell r="C18">
            <v>13</v>
          </cell>
          <cell r="D18" t="str">
            <v>Vávra Marek</v>
          </cell>
          <cell r="E18">
            <v>68</v>
          </cell>
          <cell r="F18">
            <v>2016</v>
          </cell>
          <cell r="G18">
            <v>516.79999999999995</v>
          </cell>
          <cell r="H18" t="str">
            <v>13,88</v>
          </cell>
          <cell r="I18">
            <v>12</v>
          </cell>
          <cell r="J18" t="str">
            <v>4,22</v>
          </cell>
          <cell r="K18">
            <v>5</v>
          </cell>
          <cell r="L18">
            <v>20</v>
          </cell>
          <cell r="M18">
            <v>1</v>
          </cell>
          <cell r="N18">
            <v>3</v>
          </cell>
          <cell r="O18">
            <v>61.199999999999989</v>
          </cell>
          <cell r="P18">
            <v>120</v>
          </cell>
          <cell r="Q18">
            <v>75.600000000000009</v>
          </cell>
          <cell r="R18">
            <v>100</v>
          </cell>
          <cell r="S18">
            <v>80</v>
          </cell>
          <cell r="T18">
            <v>20</v>
          </cell>
          <cell r="U18">
            <v>60</v>
          </cell>
        </row>
        <row r="19">
          <cell r="C19">
            <v>14</v>
          </cell>
          <cell r="D19" t="str">
            <v>Coufalík Tomáš</v>
          </cell>
          <cell r="E19">
            <v>44</v>
          </cell>
          <cell r="F19">
            <v>2018</v>
          </cell>
          <cell r="G19">
            <v>516.59999999999991</v>
          </cell>
          <cell r="H19" t="str">
            <v>15,88</v>
          </cell>
          <cell r="I19">
            <v>11</v>
          </cell>
          <cell r="J19" t="str">
            <v>4,53</v>
          </cell>
          <cell r="K19">
            <v>4</v>
          </cell>
          <cell r="L19">
            <v>19</v>
          </cell>
          <cell r="M19">
            <v>3</v>
          </cell>
          <cell r="N19">
            <v>4</v>
          </cell>
          <cell r="O19">
            <v>41.199999999999989</v>
          </cell>
          <cell r="P19">
            <v>110</v>
          </cell>
          <cell r="Q19">
            <v>69.399999999999991</v>
          </cell>
          <cell r="R19">
            <v>80</v>
          </cell>
          <cell r="S19">
            <v>76</v>
          </cell>
          <cell r="T19">
            <v>60</v>
          </cell>
          <cell r="U19">
            <v>80</v>
          </cell>
        </row>
        <row r="20">
          <cell r="C20">
            <v>15</v>
          </cell>
          <cell r="D20" t="str">
            <v>Přímčík Lukáš</v>
          </cell>
          <cell r="E20">
            <v>60</v>
          </cell>
          <cell r="F20">
            <v>2017</v>
          </cell>
          <cell r="G20">
            <v>515.70000000000005</v>
          </cell>
          <cell r="H20" t="str">
            <v>13,89</v>
          </cell>
          <cell r="I20">
            <v>12</v>
          </cell>
          <cell r="J20" t="str">
            <v>4,67</v>
          </cell>
          <cell r="K20">
            <v>5</v>
          </cell>
          <cell r="L20">
            <v>17</v>
          </cell>
          <cell r="M20">
            <v>3</v>
          </cell>
          <cell r="N20">
            <v>2</v>
          </cell>
          <cell r="O20">
            <v>61.099999999999994</v>
          </cell>
          <cell r="P20">
            <v>120</v>
          </cell>
          <cell r="Q20">
            <v>66.599999999999994</v>
          </cell>
          <cell r="R20">
            <v>100</v>
          </cell>
          <cell r="S20">
            <v>68</v>
          </cell>
          <cell r="T20">
            <v>60</v>
          </cell>
          <cell r="U20">
            <v>40</v>
          </cell>
        </row>
        <row r="21">
          <cell r="C21">
            <v>16</v>
          </cell>
          <cell r="D21" t="str">
            <v>Dvouletý Franta</v>
          </cell>
          <cell r="E21">
            <v>86</v>
          </cell>
          <cell r="F21">
            <v>2017</v>
          </cell>
          <cell r="G21">
            <v>507.20000000000005</v>
          </cell>
          <cell r="H21" t="str">
            <v>14,42</v>
          </cell>
          <cell r="I21">
            <v>9</v>
          </cell>
          <cell r="J21" t="str">
            <v>3,93</v>
          </cell>
          <cell r="K21">
            <v>5</v>
          </cell>
          <cell r="L21">
            <v>20</v>
          </cell>
          <cell r="M21">
            <v>3</v>
          </cell>
          <cell r="N21">
            <v>2</v>
          </cell>
          <cell r="O21">
            <v>55.8</v>
          </cell>
          <cell r="P21">
            <v>90</v>
          </cell>
          <cell r="Q21">
            <v>81.400000000000006</v>
          </cell>
          <cell r="R21">
            <v>100</v>
          </cell>
          <cell r="S21">
            <v>80</v>
          </cell>
          <cell r="T21">
            <v>60</v>
          </cell>
          <cell r="U21">
            <v>40</v>
          </cell>
        </row>
        <row r="22">
          <cell r="C22">
            <v>17</v>
          </cell>
          <cell r="D22" t="str">
            <v>Macek Matyáš</v>
          </cell>
          <cell r="E22">
            <v>54</v>
          </cell>
          <cell r="F22">
            <v>2018</v>
          </cell>
          <cell r="G22">
            <v>506.4</v>
          </cell>
          <cell r="H22" t="str">
            <v>13,78</v>
          </cell>
          <cell r="I22">
            <v>10</v>
          </cell>
          <cell r="J22" t="str">
            <v>4,79</v>
          </cell>
          <cell r="K22">
            <v>3</v>
          </cell>
          <cell r="L22">
            <v>20</v>
          </cell>
          <cell r="M22">
            <v>3</v>
          </cell>
          <cell r="N22">
            <v>4</v>
          </cell>
          <cell r="O22">
            <v>62.2</v>
          </cell>
          <cell r="P22">
            <v>100</v>
          </cell>
          <cell r="Q22">
            <v>64.2</v>
          </cell>
          <cell r="R22">
            <v>60</v>
          </cell>
          <cell r="S22">
            <v>80</v>
          </cell>
          <cell r="T22">
            <v>60</v>
          </cell>
          <cell r="U22">
            <v>80</v>
          </cell>
        </row>
        <row r="23">
          <cell r="C23">
            <v>18</v>
          </cell>
          <cell r="D23" t="str">
            <v>Trubačík Vilém</v>
          </cell>
          <cell r="E23">
            <v>84</v>
          </cell>
          <cell r="F23">
            <v>2018</v>
          </cell>
          <cell r="G23">
            <v>504.4</v>
          </cell>
          <cell r="H23" t="str">
            <v>14,08</v>
          </cell>
          <cell r="I23">
            <v>9</v>
          </cell>
          <cell r="J23" t="str">
            <v>4,04</v>
          </cell>
          <cell r="K23">
            <v>5</v>
          </cell>
          <cell r="L23">
            <v>19</v>
          </cell>
          <cell r="M23">
            <v>3</v>
          </cell>
          <cell r="N23">
            <v>2</v>
          </cell>
          <cell r="O23">
            <v>59.2</v>
          </cell>
          <cell r="P23">
            <v>90</v>
          </cell>
          <cell r="Q23">
            <v>79.2</v>
          </cell>
          <cell r="R23">
            <v>100</v>
          </cell>
          <cell r="S23">
            <v>76</v>
          </cell>
          <cell r="T23">
            <v>60</v>
          </cell>
          <cell r="U23">
            <v>40</v>
          </cell>
        </row>
        <row r="24">
          <cell r="C24">
            <v>19</v>
          </cell>
          <cell r="D24" t="str">
            <v>Lužík Petr</v>
          </cell>
          <cell r="E24">
            <v>8</v>
          </cell>
          <cell r="F24">
            <v>2019</v>
          </cell>
          <cell r="G24">
            <v>503.1</v>
          </cell>
          <cell r="H24" t="str">
            <v>14,29</v>
          </cell>
          <cell r="I24">
            <v>11</v>
          </cell>
          <cell r="J24">
            <v>4.2</v>
          </cell>
          <cell r="K24">
            <v>4</v>
          </cell>
          <cell r="L24">
            <v>20</v>
          </cell>
          <cell r="M24">
            <v>3</v>
          </cell>
          <cell r="N24">
            <v>2</v>
          </cell>
          <cell r="O24">
            <v>57.100000000000009</v>
          </cell>
          <cell r="P24">
            <v>110</v>
          </cell>
          <cell r="Q24">
            <v>76</v>
          </cell>
          <cell r="R24">
            <v>80</v>
          </cell>
          <cell r="S24">
            <v>80</v>
          </cell>
          <cell r="T24">
            <v>60</v>
          </cell>
          <cell r="U24">
            <v>40</v>
          </cell>
        </row>
        <row r="25">
          <cell r="C25">
            <v>20</v>
          </cell>
          <cell r="D25" t="str">
            <v>Schreier Martin</v>
          </cell>
          <cell r="E25">
            <v>34</v>
          </cell>
          <cell r="F25">
            <v>2020</v>
          </cell>
          <cell r="G25">
            <v>501.5</v>
          </cell>
          <cell r="H25" t="str">
            <v>18,95</v>
          </cell>
          <cell r="I25">
            <v>8</v>
          </cell>
          <cell r="J25" t="str">
            <v>4,25</v>
          </cell>
          <cell r="K25">
            <v>5</v>
          </cell>
          <cell r="L25">
            <v>19</v>
          </cell>
          <cell r="M25">
            <v>4</v>
          </cell>
          <cell r="N25">
            <v>4</v>
          </cell>
          <cell r="O25">
            <v>10.500000000000007</v>
          </cell>
          <cell r="P25">
            <v>80</v>
          </cell>
          <cell r="Q25">
            <v>75</v>
          </cell>
          <cell r="R25">
            <v>100</v>
          </cell>
          <cell r="S25">
            <v>76</v>
          </cell>
          <cell r="T25">
            <v>80</v>
          </cell>
          <cell r="U25">
            <v>80</v>
          </cell>
        </row>
        <row r="26">
          <cell r="C26">
            <v>21</v>
          </cell>
          <cell r="D26" t="str">
            <v>Herian Štěpán</v>
          </cell>
          <cell r="E26">
            <v>93</v>
          </cell>
          <cell r="F26">
            <v>2017</v>
          </cell>
          <cell r="G26">
            <v>500.70000000000005</v>
          </cell>
          <cell r="H26" t="str">
            <v>13,69</v>
          </cell>
          <cell r="I26">
            <v>9</v>
          </cell>
          <cell r="J26" t="str">
            <v>3,82</v>
          </cell>
          <cell r="K26">
            <v>5</v>
          </cell>
          <cell r="L26">
            <v>16</v>
          </cell>
          <cell r="M26">
            <v>2</v>
          </cell>
          <cell r="N26">
            <v>3</v>
          </cell>
          <cell r="O26">
            <v>63.100000000000009</v>
          </cell>
          <cell r="P26">
            <v>90</v>
          </cell>
          <cell r="Q26">
            <v>83.6</v>
          </cell>
          <cell r="R26">
            <v>100</v>
          </cell>
          <cell r="S26">
            <v>64</v>
          </cell>
          <cell r="T26">
            <v>40</v>
          </cell>
          <cell r="U26">
            <v>60</v>
          </cell>
        </row>
        <row r="27">
          <cell r="C27">
            <v>22</v>
          </cell>
          <cell r="D27" t="str">
            <v>Macháček Tomáš</v>
          </cell>
          <cell r="E27">
            <v>107</v>
          </cell>
          <cell r="F27">
            <v>2016</v>
          </cell>
          <cell r="G27">
            <v>500.29999999999995</v>
          </cell>
          <cell r="H27" t="str">
            <v>14,23</v>
          </cell>
          <cell r="I27">
            <v>12</v>
          </cell>
          <cell r="J27" t="str">
            <v>3,67</v>
          </cell>
          <cell r="K27">
            <v>5</v>
          </cell>
          <cell r="L27">
            <v>19</v>
          </cell>
          <cell r="M27">
            <v>1</v>
          </cell>
          <cell r="N27">
            <v>2</v>
          </cell>
          <cell r="O27">
            <v>57.699999999999996</v>
          </cell>
          <cell r="P27">
            <v>120</v>
          </cell>
          <cell r="Q27">
            <v>86.6</v>
          </cell>
          <cell r="R27">
            <v>100</v>
          </cell>
          <cell r="S27">
            <v>76</v>
          </cell>
          <cell r="T27">
            <v>20</v>
          </cell>
          <cell r="U27">
            <v>40</v>
          </cell>
        </row>
        <row r="28">
          <cell r="C28">
            <v>23</v>
          </cell>
          <cell r="D28" t="str">
            <v>Šeda Vilém</v>
          </cell>
          <cell r="E28">
            <v>17</v>
          </cell>
          <cell r="F28">
            <v>2018</v>
          </cell>
          <cell r="G28">
            <v>498.2</v>
          </cell>
          <cell r="H28" t="str">
            <v>14,12</v>
          </cell>
          <cell r="I28">
            <v>11</v>
          </cell>
          <cell r="J28" t="str">
            <v>4,53</v>
          </cell>
          <cell r="K28">
            <v>4</v>
          </cell>
          <cell r="L28">
            <v>20</v>
          </cell>
          <cell r="M28">
            <v>2</v>
          </cell>
          <cell r="N28">
            <v>3</v>
          </cell>
          <cell r="O28">
            <v>58.800000000000011</v>
          </cell>
          <cell r="P28">
            <v>110</v>
          </cell>
          <cell r="Q28">
            <v>69.399999999999991</v>
          </cell>
          <cell r="R28">
            <v>80</v>
          </cell>
          <cell r="S28">
            <v>80</v>
          </cell>
          <cell r="T28">
            <v>40</v>
          </cell>
          <cell r="U28">
            <v>60</v>
          </cell>
        </row>
        <row r="29">
          <cell r="C29">
            <v>24</v>
          </cell>
          <cell r="D29" t="str">
            <v>Vašťák Vojta</v>
          </cell>
          <cell r="E29">
            <v>48</v>
          </cell>
          <cell r="F29">
            <v>2016</v>
          </cell>
          <cell r="G29">
            <v>493.5</v>
          </cell>
          <cell r="H29" t="str">
            <v>13,35</v>
          </cell>
          <cell r="I29">
            <v>11</v>
          </cell>
          <cell r="J29" t="str">
            <v>3,95</v>
          </cell>
          <cell r="K29">
            <v>2</v>
          </cell>
          <cell r="L29">
            <v>14</v>
          </cell>
          <cell r="M29">
            <v>3</v>
          </cell>
          <cell r="N29">
            <v>4</v>
          </cell>
          <cell r="O29">
            <v>66.5</v>
          </cell>
          <cell r="P29">
            <v>110</v>
          </cell>
          <cell r="Q29">
            <v>81</v>
          </cell>
          <cell r="R29">
            <v>40</v>
          </cell>
          <cell r="S29">
            <v>56</v>
          </cell>
          <cell r="T29">
            <v>60</v>
          </cell>
          <cell r="U29">
            <v>80</v>
          </cell>
        </row>
        <row r="30">
          <cell r="C30">
            <v>25</v>
          </cell>
          <cell r="D30" t="str">
            <v>Bělaška Hynek</v>
          </cell>
          <cell r="E30">
            <v>15</v>
          </cell>
          <cell r="F30">
            <v>2018</v>
          </cell>
          <cell r="G30">
            <v>492.3</v>
          </cell>
          <cell r="H30" t="str">
            <v>13,37</v>
          </cell>
          <cell r="I30">
            <v>9</v>
          </cell>
          <cell r="J30" t="str">
            <v>3,8</v>
          </cell>
          <cell r="K30">
            <v>5</v>
          </cell>
          <cell r="L30">
            <v>18</v>
          </cell>
          <cell r="M30">
            <v>1</v>
          </cell>
          <cell r="N30">
            <v>3</v>
          </cell>
          <cell r="O30">
            <v>66.300000000000011</v>
          </cell>
          <cell r="P30">
            <v>90</v>
          </cell>
          <cell r="Q30">
            <v>84</v>
          </cell>
          <cell r="R30">
            <v>100</v>
          </cell>
          <cell r="S30">
            <v>72</v>
          </cell>
          <cell r="T30">
            <v>20</v>
          </cell>
          <cell r="U30">
            <v>60</v>
          </cell>
        </row>
        <row r="31">
          <cell r="C31">
            <v>26</v>
          </cell>
          <cell r="D31" t="str">
            <v>Gabriel Petr</v>
          </cell>
          <cell r="E31">
            <v>3</v>
          </cell>
          <cell r="F31">
            <v>2018</v>
          </cell>
          <cell r="G31">
            <v>489.3</v>
          </cell>
          <cell r="H31" t="str">
            <v>15,09</v>
          </cell>
          <cell r="I31">
            <v>9</v>
          </cell>
          <cell r="J31" t="str">
            <v>4,29</v>
          </cell>
          <cell r="K31">
            <v>5</v>
          </cell>
          <cell r="L31">
            <v>19</v>
          </cell>
          <cell r="M31">
            <v>3</v>
          </cell>
          <cell r="N31">
            <v>2</v>
          </cell>
          <cell r="O31">
            <v>49.1</v>
          </cell>
          <cell r="P31">
            <v>90</v>
          </cell>
          <cell r="Q31">
            <v>74.2</v>
          </cell>
          <cell r="R31">
            <v>100</v>
          </cell>
          <cell r="S31">
            <v>76</v>
          </cell>
          <cell r="T31">
            <v>60</v>
          </cell>
          <cell r="U31">
            <v>40</v>
          </cell>
        </row>
        <row r="32">
          <cell r="C32">
            <v>27</v>
          </cell>
          <cell r="D32" t="str">
            <v>Deutsch Teo</v>
          </cell>
          <cell r="E32">
            <v>91</v>
          </cell>
          <cell r="F32">
            <v>2018</v>
          </cell>
          <cell r="G32">
            <v>460.7</v>
          </cell>
          <cell r="H32" t="str">
            <v>13,69</v>
          </cell>
          <cell r="I32">
            <v>4</v>
          </cell>
          <cell r="J32" t="str">
            <v>3,92</v>
          </cell>
          <cell r="K32">
            <v>5</v>
          </cell>
          <cell r="L32">
            <v>14</v>
          </cell>
          <cell r="M32">
            <v>3</v>
          </cell>
          <cell r="N32">
            <v>3</v>
          </cell>
          <cell r="O32">
            <v>63.100000000000009</v>
          </cell>
          <cell r="P32">
            <v>40</v>
          </cell>
          <cell r="Q32">
            <v>81.599999999999994</v>
          </cell>
          <cell r="R32">
            <v>100</v>
          </cell>
          <cell r="S32">
            <v>56</v>
          </cell>
          <cell r="T32">
            <v>60</v>
          </cell>
          <cell r="U32">
            <v>60</v>
          </cell>
        </row>
        <row r="33">
          <cell r="C33">
            <v>28</v>
          </cell>
          <cell r="D33" t="str">
            <v>Buchta Tomáš</v>
          </cell>
          <cell r="E33">
            <v>51</v>
          </cell>
          <cell r="F33">
            <v>2018</v>
          </cell>
          <cell r="G33">
            <v>459.4</v>
          </cell>
          <cell r="H33" t="str">
            <v>14,96</v>
          </cell>
          <cell r="I33">
            <v>7</v>
          </cell>
          <cell r="J33" t="str">
            <v>4,45</v>
          </cell>
          <cell r="K33">
            <v>4</v>
          </cell>
          <cell r="L33">
            <v>17</v>
          </cell>
          <cell r="M33">
            <v>3</v>
          </cell>
          <cell r="N33">
            <v>3</v>
          </cell>
          <cell r="O33">
            <v>50.399999999999991</v>
          </cell>
          <cell r="P33">
            <v>70</v>
          </cell>
          <cell r="Q33">
            <v>71</v>
          </cell>
          <cell r="R33">
            <v>80</v>
          </cell>
          <cell r="S33">
            <v>68</v>
          </cell>
          <cell r="T33">
            <v>60</v>
          </cell>
          <cell r="U33">
            <v>60</v>
          </cell>
        </row>
        <row r="34">
          <cell r="C34">
            <v>29</v>
          </cell>
          <cell r="D34" t="str">
            <v>Veselý Daniel</v>
          </cell>
          <cell r="E34">
            <v>108</v>
          </cell>
          <cell r="F34">
            <v>2018</v>
          </cell>
          <cell r="G34">
            <v>447.7</v>
          </cell>
          <cell r="H34" t="str">
            <v>14,25</v>
          </cell>
          <cell r="I34">
            <v>8</v>
          </cell>
          <cell r="J34" t="str">
            <v>4,09</v>
          </cell>
          <cell r="K34">
            <v>4</v>
          </cell>
          <cell r="L34">
            <v>13</v>
          </cell>
          <cell r="M34">
            <v>3</v>
          </cell>
          <cell r="N34">
            <v>2</v>
          </cell>
          <cell r="O34">
            <v>57.5</v>
          </cell>
          <cell r="P34">
            <v>80</v>
          </cell>
          <cell r="Q34">
            <v>78.2</v>
          </cell>
          <cell r="R34">
            <v>80</v>
          </cell>
          <cell r="S34">
            <v>52</v>
          </cell>
          <cell r="T34">
            <v>60</v>
          </cell>
          <cell r="U34">
            <v>40</v>
          </cell>
        </row>
        <row r="35">
          <cell r="C35">
            <v>30</v>
          </cell>
          <cell r="D35" t="str">
            <v>Janoušek Lukáš</v>
          </cell>
          <cell r="E35">
            <v>26</v>
          </cell>
          <cell r="F35">
            <v>2019</v>
          </cell>
          <cell r="G35">
            <v>443.1</v>
          </cell>
          <cell r="H35" t="str">
            <v>14,49</v>
          </cell>
          <cell r="I35">
            <v>5</v>
          </cell>
          <cell r="J35">
            <v>3.3</v>
          </cell>
          <cell r="K35">
            <v>4</v>
          </cell>
          <cell r="L35">
            <v>16</v>
          </cell>
          <cell r="M35">
            <v>1</v>
          </cell>
          <cell r="N35">
            <v>4</v>
          </cell>
          <cell r="O35">
            <v>55.099999999999994</v>
          </cell>
          <cell r="P35">
            <v>50</v>
          </cell>
          <cell r="Q35">
            <v>94</v>
          </cell>
          <cell r="R35">
            <v>80</v>
          </cell>
          <cell r="S35">
            <v>64</v>
          </cell>
          <cell r="T35">
            <v>20</v>
          </cell>
          <cell r="U35">
            <v>80</v>
          </cell>
        </row>
        <row r="36">
          <cell r="C36">
            <v>31</v>
          </cell>
          <cell r="D36" t="str">
            <v>Gabriel Marek</v>
          </cell>
          <cell r="E36">
            <v>18</v>
          </cell>
          <cell r="F36">
            <v>2016</v>
          </cell>
          <cell r="G36">
            <v>438.4</v>
          </cell>
          <cell r="H36" t="str">
            <v>14,78</v>
          </cell>
          <cell r="I36">
            <v>11</v>
          </cell>
          <cell r="J36" t="str">
            <v>5,19</v>
          </cell>
          <cell r="K36">
            <v>5</v>
          </cell>
          <cell r="L36">
            <v>15</v>
          </cell>
          <cell r="M36">
            <v>0</v>
          </cell>
          <cell r="N36">
            <v>3</v>
          </cell>
          <cell r="O36">
            <v>52.2</v>
          </cell>
          <cell r="P36">
            <v>110</v>
          </cell>
          <cell r="Q36">
            <v>56.199999999999989</v>
          </cell>
          <cell r="R36">
            <v>100</v>
          </cell>
          <cell r="S36">
            <v>60</v>
          </cell>
          <cell r="T36">
            <v>0</v>
          </cell>
          <cell r="U36">
            <v>60</v>
          </cell>
        </row>
        <row r="37">
          <cell r="C37">
            <v>32</v>
          </cell>
          <cell r="D37" t="str">
            <v>Dostálek Pavel</v>
          </cell>
          <cell r="E37">
            <v>74</v>
          </cell>
          <cell r="F37">
            <v>2019</v>
          </cell>
          <cell r="G37">
            <v>437.90000000000003</v>
          </cell>
          <cell r="H37" t="str">
            <v>13,87</v>
          </cell>
          <cell r="I37">
            <v>8</v>
          </cell>
          <cell r="J37" t="str">
            <v>3,77</v>
          </cell>
          <cell r="K37">
            <v>4</v>
          </cell>
          <cell r="L37">
            <v>13</v>
          </cell>
          <cell r="M37">
            <v>2</v>
          </cell>
          <cell r="N37">
            <v>2</v>
          </cell>
          <cell r="O37">
            <v>61.300000000000011</v>
          </cell>
          <cell r="P37">
            <v>80</v>
          </cell>
          <cell r="Q37">
            <v>84.600000000000009</v>
          </cell>
          <cell r="R37">
            <v>80</v>
          </cell>
          <cell r="S37">
            <v>52</v>
          </cell>
          <cell r="T37">
            <v>40</v>
          </cell>
          <cell r="U37">
            <v>40</v>
          </cell>
        </row>
        <row r="38">
          <cell r="C38">
            <v>33</v>
          </cell>
          <cell r="D38" t="str">
            <v>Horký Filip</v>
          </cell>
          <cell r="E38">
            <v>13</v>
          </cell>
          <cell r="F38">
            <v>2021</v>
          </cell>
          <cell r="G38">
            <v>429</v>
          </cell>
          <cell r="H38" t="str">
            <v>15,26</v>
          </cell>
          <cell r="I38">
            <v>7</v>
          </cell>
          <cell r="J38" t="str">
            <v>4,42</v>
          </cell>
          <cell r="K38">
            <v>5</v>
          </cell>
          <cell r="L38">
            <v>20</v>
          </cell>
          <cell r="M38">
            <v>2</v>
          </cell>
          <cell r="N38">
            <v>1</v>
          </cell>
          <cell r="O38">
            <v>47.400000000000006</v>
          </cell>
          <cell r="P38">
            <v>70</v>
          </cell>
          <cell r="Q38">
            <v>71.599999999999994</v>
          </cell>
          <cell r="R38">
            <v>100</v>
          </cell>
          <cell r="S38">
            <v>80</v>
          </cell>
          <cell r="T38">
            <v>40</v>
          </cell>
          <cell r="U38">
            <v>20</v>
          </cell>
        </row>
        <row r="39">
          <cell r="C39">
            <v>34</v>
          </cell>
          <cell r="D39" t="str">
            <v>Hanák David</v>
          </cell>
          <cell r="E39">
            <v>67</v>
          </cell>
          <cell r="F39">
            <v>2016</v>
          </cell>
          <cell r="G39">
            <v>423.3</v>
          </cell>
          <cell r="H39" t="str">
            <v>14,77</v>
          </cell>
          <cell r="I39">
            <v>7</v>
          </cell>
          <cell r="J39" t="str">
            <v>4,15</v>
          </cell>
          <cell r="K39">
            <v>5</v>
          </cell>
          <cell r="L39">
            <v>16</v>
          </cell>
          <cell r="M39">
            <v>2</v>
          </cell>
          <cell r="N39">
            <v>1</v>
          </cell>
          <cell r="O39">
            <v>52.300000000000004</v>
          </cell>
          <cell r="P39">
            <v>70</v>
          </cell>
          <cell r="Q39">
            <v>77</v>
          </cell>
          <cell r="R39">
            <v>100</v>
          </cell>
          <cell r="S39">
            <v>64</v>
          </cell>
          <cell r="T39">
            <v>40</v>
          </cell>
          <cell r="U39">
            <v>20</v>
          </cell>
        </row>
        <row r="40">
          <cell r="C40">
            <v>35</v>
          </cell>
          <cell r="D40" t="str">
            <v>Maňák Tomáš</v>
          </cell>
          <cell r="E40">
            <v>61</v>
          </cell>
          <cell r="F40">
            <v>2018</v>
          </cell>
          <cell r="G40">
            <v>420.6</v>
          </cell>
          <cell r="H40" t="str">
            <v>14,24</v>
          </cell>
          <cell r="I40">
            <v>9</v>
          </cell>
          <cell r="J40" t="str">
            <v>3,75</v>
          </cell>
          <cell r="K40">
            <v>4</v>
          </cell>
          <cell r="L40">
            <v>17</v>
          </cell>
          <cell r="M40">
            <v>2</v>
          </cell>
          <cell r="N40">
            <v>0</v>
          </cell>
          <cell r="O40">
            <v>57.599999999999994</v>
          </cell>
          <cell r="P40">
            <v>90</v>
          </cell>
          <cell r="Q40">
            <v>85</v>
          </cell>
          <cell r="R40">
            <v>80</v>
          </cell>
          <cell r="S40">
            <v>68</v>
          </cell>
          <cell r="T40">
            <v>40</v>
          </cell>
          <cell r="U40">
            <v>0</v>
          </cell>
        </row>
        <row r="41">
          <cell r="C41">
            <v>36</v>
          </cell>
          <cell r="D41" t="str">
            <v>Bystřický Viktor</v>
          </cell>
          <cell r="E41">
            <v>49</v>
          </cell>
          <cell r="F41">
            <v>2017</v>
          </cell>
          <cell r="G41">
            <v>407</v>
          </cell>
          <cell r="H41" t="str">
            <v>14,44</v>
          </cell>
          <cell r="I41">
            <v>5</v>
          </cell>
          <cell r="J41" t="str">
            <v>3,93</v>
          </cell>
          <cell r="K41">
            <v>4</v>
          </cell>
          <cell r="L41">
            <v>20</v>
          </cell>
          <cell r="M41">
            <v>1</v>
          </cell>
          <cell r="N41">
            <v>2</v>
          </cell>
          <cell r="O41">
            <v>55.600000000000009</v>
          </cell>
          <cell r="P41">
            <v>50</v>
          </cell>
          <cell r="Q41">
            <v>81.400000000000006</v>
          </cell>
          <cell r="R41">
            <v>80</v>
          </cell>
          <cell r="S41">
            <v>80</v>
          </cell>
          <cell r="T41">
            <v>20</v>
          </cell>
          <cell r="U41">
            <v>40</v>
          </cell>
        </row>
        <row r="42">
          <cell r="C42">
            <v>37</v>
          </cell>
          <cell r="D42" t="str">
            <v>Haloda Franta</v>
          </cell>
          <cell r="E42">
            <v>25</v>
          </cell>
          <cell r="F42">
            <v>2018</v>
          </cell>
          <cell r="G42">
            <v>405.2</v>
          </cell>
          <cell r="H42" t="str">
            <v>13,96</v>
          </cell>
          <cell r="I42">
            <v>9</v>
          </cell>
          <cell r="J42" t="str">
            <v>4,26</v>
          </cell>
          <cell r="K42">
            <v>4</v>
          </cell>
          <cell r="L42">
            <v>15</v>
          </cell>
          <cell r="M42">
            <v>0</v>
          </cell>
          <cell r="N42">
            <v>2</v>
          </cell>
          <cell r="O42">
            <v>60.399999999999991</v>
          </cell>
          <cell r="P42">
            <v>90</v>
          </cell>
          <cell r="Q42">
            <v>74.800000000000011</v>
          </cell>
          <cell r="R42">
            <v>80</v>
          </cell>
          <cell r="S42">
            <v>60</v>
          </cell>
          <cell r="T42">
            <v>0</v>
          </cell>
          <cell r="U42">
            <v>40</v>
          </cell>
        </row>
        <row r="43">
          <cell r="C43">
            <v>38</v>
          </cell>
          <cell r="D43" t="str">
            <v>Deutsch Mateo</v>
          </cell>
          <cell r="E43">
            <v>90</v>
          </cell>
          <cell r="F43">
            <v>2019</v>
          </cell>
          <cell r="G43">
            <v>403</v>
          </cell>
          <cell r="H43" t="str">
            <v>14,26</v>
          </cell>
          <cell r="I43">
            <v>7</v>
          </cell>
          <cell r="J43" t="str">
            <v>5,22</v>
          </cell>
          <cell r="K43">
            <v>5</v>
          </cell>
          <cell r="L43">
            <v>15</v>
          </cell>
          <cell r="M43">
            <v>3</v>
          </cell>
          <cell r="N43">
            <v>0</v>
          </cell>
          <cell r="O43">
            <v>57.400000000000006</v>
          </cell>
          <cell r="P43">
            <v>70</v>
          </cell>
          <cell r="Q43">
            <v>55.600000000000009</v>
          </cell>
          <cell r="R43">
            <v>100</v>
          </cell>
          <cell r="S43">
            <v>60</v>
          </cell>
          <cell r="T43">
            <v>60</v>
          </cell>
          <cell r="U43">
            <v>0</v>
          </cell>
        </row>
        <row r="44">
          <cell r="C44">
            <v>39</v>
          </cell>
          <cell r="D44" t="str">
            <v>Macek Oliver</v>
          </cell>
          <cell r="E44">
            <v>53</v>
          </cell>
          <cell r="F44">
            <v>2020</v>
          </cell>
          <cell r="G44">
            <v>400.70000000000005</v>
          </cell>
          <cell r="H44" t="str">
            <v>14,91</v>
          </cell>
          <cell r="I44">
            <v>4</v>
          </cell>
          <cell r="J44" t="str">
            <v>5,31</v>
          </cell>
          <cell r="K44">
            <v>5</v>
          </cell>
          <cell r="L44">
            <v>14</v>
          </cell>
          <cell r="M44">
            <v>3</v>
          </cell>
          <cell r="N44">
            <v>2</v>
          </cell>
          <cell r="O44">
            <v>50.9</v>
          </cell>
          <cell r="P44">
            <v>40</v>
          </cell>
          <cell r="Q44">
            <v>53.800000000000011</v>
          </cell>
          <cell r="R44">
            <v>100</v>
          </cell>
          <cell r="S44">
            <v>56</v>
          </cell>
          <cell r="T44">
            <v>60</v>
          </cell>
          <cell r="U44">
            <v>40</v>
          </cell>
        </row>
        <row r="45">
          <cell r="C45">
            <v>40</v>
          </cell>
          <cell r="D45" t="str">
            <v>Zapletal Lukáš</v>
          </cell>
          <cell r="E45">
            <v>89</v>
          </cell>
          <cell r="F45">
            <v>2019</v>
          </cell>
          <cell r="G45">
            <v>397.2</v>
          </cell>
          <cell r="H45" t="str">
            <v>14,74</v>
          </cell>
          <cell r="I45">
            <v>6</v>
          </cell>
          <cell r="J45" t="str">
            <v>4,17</v>
          </cell>
          <cell r="K45">
            <v>3</v>
          </cell>
          <cell r="L45">
            <v>17</v>
          </cell>
          <cell r="M45">
            <v>2</v>
          </cell>
          <cell r="N45">
            <v>2</v>
          </cell>
          <cell r="O45">
            <v>52.599999999999994</v>
          </cell>
          <cell r="P45">
            <v>60</v>
          </cell>
          <cell r="Q45">
            <v>76.599999999999994</v>
          </cell>
          <cell r="R45">
            <v>60</v>
          </cell>
          <cell r="S45">
            <v>68</v>
          </cell>
          <cell r="T45">
            <v>40</v>
          </cell>
          <cell r="U45">
            <v>40</v>
          </cell>
        </row>
        <row r="46">
          <cell r="C46">
            <v>41</v>
          </cell>
          <cell r="D46" t="str">
            <v>Ingr Honzík</v>
          </cell>
          <cell r="E46">
            <v>12</v>
          </cell>
          <cell r="F46">
            <v>2021</v>
          </cell>
          <cell r="G46">
            <v>391.9</v>
          </cell>
          <cell r="H46" t="str">
            <v>15,21</v>
          </cell>
          <cell r="I46">
            <v>5</v>
          </cell>
          <cell r="J46" t="str">
            <v>5,1</v>
          </cell>
          <cell r="K46">
            <v>4</v>
          </cell>
          <cell r="L46">
            <v>14</v>
          </cell>
          <cell r="M46">
            <v>2</v>
          </cell>
          <cell r="N46">
            <v>3</v>
          </cell>
          <cell r="O46">
            <v>47.899999999999991</v>
          </cell>
          <cell r="P46">
            <v>50</v>
          </cell>
          <cell r="Q46">
            <v>58.000000000000007</v>
          </cell>
          <cell r="R46">
            <v>80</v>
          </cell>
          <cell r="S46">
            <v>56</v>
          </cell>
          <cell r="T46">
            <v>40</v>
          </cell>
          <cell r="U46">
            <v>60</v>
          </cell>
        </row>
        <row r="47">
          <cell r="C47">
            <v>42</v>
          </cell>
          <cell r="D47" t="str">
            <v>Lužík Marek</v>
          </cell>
          <cell r="E47">
            <v>7</v>
          </cell>
          <cell r="F47">
            <v>2016</v>
          </cell>
          <cell r="G47">
            <v>378.29999999999995</v>
          </cell>
          <cell r="H47" t="str">
            <v>14,53</v>
          </cell>
          <cell r="I47">
            <v>8</v>
          </cell>
          <cell r="J47" t="str">
            <v>4,82</v>
          </cell>
          <cell r="K47">
            <v>4</v>
          </cell>
          <cell r="L47">
            <v>20</v>
          </cell>
          <cell r="M47">
            <v>1</v>
          </cell>
          <cell r="N47">
            <v>0</v>
          </cell>
          <cell r="O47">
            <v>54.7</v>
          </cell>
          <cell r="P47">
            <v>80</v>
          </cell>
          <cell r="Q47">
            <v>63.599999999999994</v>
          </cell>
          <cell r="R47">
            <v>80</v>
          </cell>
          <cell r="S47">
            <v>80</v>
          </cell>
          <cell r="T47">
            <v>20</v>
          </cell>
          <cell r="U47">
            <v>0</v>
          </cell>
        </row>
        <row r="48">
          <cell r="C48">
            <v>43</v>
          </cell>
          <cell r="D48" t="str">
            <v>Bělaška Jáchym</v>
          </cell>
          <cell r="E48">
            <v>14</v>
          </cell>
          <cell r="F48">
            <v>2021</v>
          </cell>
          <cell r="G48">
            <v>367.40000000000003</v>
          </cell>
          <cell r="H48" t="str">
            <v>17,02</v>
          </cell>
          <cell r="I48">
            <v>6</v>
          </cell>
          <cell r="J48" t="str">
            <v>5,52</v>
          </cell>
          <cell r="K48">
            <v>5</v>
          </cell>
          <cell r="L48">
            <v>12</v>
          </cell>
          <cell r="M48">
            <v>2</v>
          </cell>
          <cell r="N48">
            <v>2</v>
          </cell>
          <cell r="O48">
            <v>29.800000000000004</v>
          </cell>
          <cell r="P48">
            <v>60</v>
          </cell>
          <cell r="Q48">
            <v>49.600000000000009</v>
          </cell>
          <cell r="R48">
            <v>100</v>
          </cell>
          <cell r="S48">
            <v>48</v>
          </cell>
          <cell r="T48">
            <v>40</v>
          </cell>
          <cell r="U48">
            <v>40</v>
          </cell>
        </row>
        <row r="49">
          <cell r="C49">
            <v>44</v>
          </cell>
          <cell r="D49" t="str">
            <v>Trubačík Eliáš</v>
          </cell>
          <cell r="E49">
            <v>85</v>
          </cell>
          <cell r="F49">
            <v>2020</v>
          </cell>
          <cell r="G49">
            <v>354.4</v>
          </cell>
          <cell r="H49" t="str">
            <v>16,98</v>
          </cell>
          <cell r="I49">
            <v>6</v>
          </cell>
          <cell r="J49" t="str">
            <v>5,19</v>
          </cell>
          <cell r="K49">
            <v>4</v>
          </cell>
          <cell r="L49">
            <v>17</v>
          </cell>
          <cell r="M49">
            <v>1</v>
          </cell>
          <cell r="N49">
            <v>2</v>
          </cell>
          <cell r="O49">
            <v>30.199999999999996</v>
          </cell>
          <cell r="P49">
            <v>60</v>
          </cell>
          <cell r="Q49">
            <v>56.199999999999989</v>
          </cell>
          <cell r="R49">
            <v>80</v>
          </cell>
          <cell r="S49">
            <v>68</v>
          </cell>
          <cell r="T49">
            <v>20</v>
          </cell>
          <cell r="U49">
            <v>40</v>
          </cell>
        </row>
        <row r="50">
          <cell r="C50">
            <v>45</v>
          </cell>
          <cell r="D50" t="str">
            <v>Fiala Jonáš</v>
          </cell>
          <cell r="E50">
            <v>75</v>
          </cell>
          <cell r="F50">
            <v>2018</v>
          </cell>
          <cell r="G50">
            <v>346.5</v>
          </cell>
          <cell r="H50" t="str">
            <v>16,79</v>
          </cell>
          <cell r="I50">
            <v>7</v>
          </cell>
          <cell r="J50" t="str">
            <v>6,18</v>
          </cell>
          <cell r="K50">
            <v>5</v>
          </cell>
          <cell r="L50">
            <v>12</v>
          </cell>
          <cell r="M50">
            <v>1</v>
          </cell>
          <cell r="N50">
            <v>2</v>
          </cell>
          <cell r="O50">
            <v>32.100000000000009</v>
          </cell>
          <cell r="P50">
            <v>70</v>
          </cell>
          <cell r="Q50">
            <v>36.400000000000006</v>
          </cell>
          <cell r="R50">
            <v>100</v>
          </cell>
          <cell r="S50">
            <v>48</v>
          </cell>
          <cell r="T50">
            <v>20</v>
          </cell>
          <cell r="U50">
            <v>40</v>
          </cell>
        </row>
        <row r="51">
          <cell r="C51">
            <v>46</v>
          </cell>
          <cell r="D51" t="str">
            <v>Bílka Karel</v>
          </cell>
          <cell r="E51">
            <v>99</v>
          </cell>
          <cell r="F51">
            <v>2019</v>
          </cell>
          <cell r="G51">
            <v>341.1</v>
          </cell>
          <cell r="H51" t="str">
            <v>15,79</v>
          </cell>
          <cell r="I51">
            <v>7</v>
          </cell>
          <cell r="J51" t="str">
            <v>5,35</v>
          </cell>
          <cell r="K51">
            <v>3</v>
          </cell>
          <cell r="L51">
            <v>14</v>
          </cell>
          <cell r="M51">
            <v>1</v>
          </cell>
          <cell r="N51">
            <v>2</v>
          </cell>
          <cell r="O51">
            <v>42.100000000000009</v>
          </cell>
          <cell r="P51">
            <v>70</v>
          </cell>
          <cell r="Q51">
            <v>53.000000000000007</v>
          </cell>
          <cell r="R51">
            <v>60</v>
          </cell>
          <cell r="S51">
            <v>56</v>
          </cell>
          <cell r="T51">
            <v>20</v>
          </cell>
          <cell r="U51">
            <v>40</v>
          </cell>
        </row>
        <row r="52">
          <cell r="C52">
            <v>47</v>
          </cell>
          <cell r="D52" t="str">
            <v>OSullivan Thomas</v>
          </cell>
          <cell r="E52">
            <v>5</v>
          </cell>
          <cell r="F52">
            <v>2019</v>
          </cell>
          <cell r="G52">
            <v>335</v>
          </cell>
          <cell r="H52" t="str">
            <v>18,62</v>
          </cell>
          <cell r="I52">
            <v>5</v>
          </cell>
          <cell r="J52" t="str">
            <v>3,84</v>
          </cell>
          <cell r="K52">
            <v>3</v>
          </cell>
          <cell r="L52">
            <v>12</v>
          </cell>
          <cell r="M52">
            <v>3</v>
          </cell>
          <cell r="N52">
            <v>1</v>
          </cell>
          <cell r="O52">
            <v>13.79999999999999</v>
          </cell>
          <cell r="P52">
            <v>50</v>
          </cell>
          <cell r="Q52">
            <v>83.2</v>
          </cell>
          <cell r="R52">
            <v>60</v>
          </cell>
          <cell r="S52">
            <v>48</v>
          </cell>
          <cell r="T52">
            <v>60</v>
          </cell>
          <cell r="U52">
            <v>20</v>
          </cell>
        </row>
        <row r="53">
          <cell r="C53">
            <v>48</v>
          </cell>
          <cell r="D53" t="str">
            <v>Navrátil Tadeáš</v>
          </cell>
          <cell r="E53">
            <v>65</v>
          </cell>
          <cell r="F53">
            <v>2018</v>
          </cell>
          <cell r="G53">
            <v>334.6</v>
          </cell>
          <cell r="H53" t="str">
            <v>16,08</v>
          </cell>
          <cell r="I53">
            <v>7</v>
          </cell>
          <cell r="J53" t="str">
            <v>4,13</v>
          </cell>
          <cell r="K53">
            <v>4</v>
          </cell>
          <cell r="L53">
            <v>12</v>
          </cell>
          <cell r="M53">
            <v>1</v>
          </cell>
          <cell r="N53">
            <v>0</v>
          </cell>
          <cell r="O53">
            <v>39.200000000000017</v>
          </cell>
          <cell r="P53">
            <v>70</v>
          </cell>
          <cell r="Q53">
            <v>77.400000000000006</v>
          </cell>
          <cell r="R53">
            <v>80</v>
          </cell>
          <cell r="S53">
            <v>48</v>
          </cell>
          <cell r="T53">
            <v>20</v>
          </cell>
          <cell r="U53">
            <v>0</v>
          </cell>
        </row>
        <row r="54">
          <cell r="C54">
            <v>49</v>
          </cell>
          <cell r="D54" t="str">
            <v>OSullivan Sebastian</v>
          </cell>
          <cell r="E54">
            <v>6</v>
          </cell>
          <cell r="F54">
            <v>2021</v>
          </cell>
          <cell r="G54">
            <v>327.20000000000005</v>
          </cell>
          <cell r="H54" t="str">
            <v>17,06</v>
          </cell>
          <cell r="I54">
            <v>4</v>
          </cell>
          <cell r="J54" t="str">
            <v>5,51</v>
          </cell>
          <cell r="K54">
            <v>5</v>
          </cell>
          <cell r="L54">
            <v>12</v>
          </cell>
          <cell r="M54">
            <v>1</v>
          </cell>
          <cell r="N54">
            <v>2</v>
          </cell>
          <cell r="O54">
            <v>29.400000000000013</v>
          </cell>
          <cell r="P54">
            <v>40</v>
          </cell>
          <cell r="Q54">
            <v>49.800000000000004</v>
          </cell>
          <cell r="R54">
            <v>100</v>
          </cell>
          <cell r="S54">
            <v>48</v>
          </cell>
          <cell r="T54">
            <v>20</v>
          </cell>
          <cell r="U54">
            <v>40</v>
          </cell>
        </row>
        <row r="55">
          <cell r="C55">
            <v>50</v>
          </cell>
          <cell r="D55" t="str">
            <v>Moštěk Jonáš</v>
          </cell>
          <cell r="E55">
            <v>27</v>
          </cell>
          <cell r="F55">
            <v>2018</v>
          </cell>
          <cell r="G55">
            <v>325.3</v>
          </cell>
          <cell r="H55" t="str">
            <v>15,17</v>
          </cell>
          <cell r="I55">
            <v>7</v>
          </cell>
          <cell r="J55" t="str">
            <v>4,85</v>
          </cell>
          <cell r="K55">
            <v>3</v>
          </cell>
          <cell r="L55">
            <v>16</v>
          </cell>
          <cell r="M55">
            <v>0</v>
          </cell>
          <cell r="N55">
            <v>1</v>
          </cell>
          <cell r="O55">
            <v>48.3</v>
          </cell>
          <cell r="P55">
            <v>70</v>
          </cell>
          <cell r="Q55">
            <v>63.000000000000007</v>
          </cell>
          <cell r="R55">
            <v>60</v>
          </cell>
          <cell r="S55">
            <v>64</v>
          </cell>
          <cell r="T55">
            <v>0</v>
          </cell>
          <cell r="U55">
            <v>20</v>
          </cell>
        </row>
        <row r="56">
          <cell r="C56">
            <v>51</v>
          </cell>
          <cell r="D56" t="str">
            <v>Hladký Matěj</v>
          </cell>
          <cell r="E56">
            <v>94</v>
          </cell>
          <cell r="F56">
            <v>2020</v>
          </cell>
          <cell r="G56">
            <v>315</v>
          </cell>
          <cell r="H56" t="str">
            <v>15,84</v>
          </cell>
          <cell r="I56">
            <v>5</v>
          </cell>
          <cell r="J56" t="str">
            <v>6,23</v>
          </cell>
          <cell r="K56">
            <v>3</v>
          </cell>
          <cell r="L56">
            <v>7</v>
          </cell>
          <cell r="M56">
            <v>2</v>
          </cell>
          <cell r="N56">
            <v>3</v>
          </cell>
          <cell r="O56">
            <v>41.6</v>
          </cell>
          <cell r="P56">
            <v>50</v>
          </cell>
          <cell r="Q56">
            <v>35.399999999999991</v>
          </cell>
          <cell r="R56">
            <v>60</v>
          </cell>
          <cell r="S56">
            <v>28</v>
          </cell>
          <cell r="T56">
            <v>40</v>
          </cell>
          <cell r="U56">
            <v>60</v>
          </cell>
        </row>
        <row r="57">
          <cell r="C57">
            <v>52</v>
          </cell>
          <cell r="D57" t="str">
            <v>Veselý Filip</v>
          </cell>
          <cell r="E57">
            <v>109</v>
          </cell>
          <cell r="F57">
            <v>2021</v>
          </cell>
          <cell r="G57">
            <v>272</v>
          </cell>
          <cell r="H57" t="str">
            <v>18,4</v>
          </cell>
          <cell r="I57">
            <v>4</v>
          </cell>
          <cell r="J57" t="str">
            <v>9,18</v>
          </cell>
          <cell r="K57">
            <v>5</v>
          </cell>
          <cell r="L57">
            <v>9</v>
          </cell>
          <cell r="M57">
            <v>1</v>
          </cell>
          <cell r="N57">
            <v>3</v>
          </cell>
          <cell r="O57">
            <v>16.000000000000014</v>
          </cell>
          <cell r="P57">
            <v>40</v>
          </cell>
          <cell r="Q57">
            <v>0</v>
          </cell>
          <cell r="R57">
            <v>100</v>
          </cell>
          <cell r="S57">
            <v>36</v>
          </cell>
          <cell r="T57">
            <v>20</v>
          </cell>
          <cell r="U57">
            <v>60</v>
          </cell>
        </row>
        <row r="58">
          <cell r="C58">
            <v>53</v>
          </cell>
          <cell r="D58" t="str">
            <v>Lajsek Radim</v>
          </cell>
          <cell r="E58">
            <v>95</v>
          </cell>
          <cell r="F58">
            <v>2021</v>
          </cell>
          <cell r="G58">
            <v>262.39999999999998</v>
          </cell>
          <cell r="H58" t="str">
            <v>17,96</v>
          </cell>
          <cell r="I58">
            <v>11</v>
          </cell>
          <cell r="J58" t="str">
            <v>6,4</v>
          </cell>
          <cell r="K58">
            <v>2</v>
          </cell>
          <cell r="L58">
            <v>15</v>
          </cell>
          <cell r="M58">
            <v>0</v>
          </cell>
          <cell r="N58">
            <v>0</v>
          </cell>
          <cell r="O58">
            <v>20.399999999999991</v>
          </cell>
          <cell r="P58">
            <v>110</v>
          </cell>
          <cell r="Q58">
            <v>31.999999999999993</v>
          </cell>
          <cell r="R58">
            <v>40</v>
          </cell>
          <cell r="S58">
            <v>60</v>
          </cell>
          <cell r="T58">
            <v>0</v>
          </cell>
          <cell r="U58">
            <v>0</v>
          </cell>
        </row>
        <row r="59">
          <cell r="C59">
            <v>54</v>
          </cell>
          <cell r="D59" t="str">
            <v>Píža Ondřej</v>
          </cell>
          <cell r="E59">
            <v>58</v>
          </cell>
          <cell r="F59">
            <v>2021</v>
          </cell>
          <cell r="G59">
            <v>251.8</v>
          </cell>
          <cell r="H59" t="str">
            <v>18,56</v>
          </cell>
          <cell r="I59">
            <v>5</v>
          </cell>
          <cell r="J59" t="str">
            <v>5,63</v>
          </cell>
          <cell r="K59">
            <v>5</v>
          </cell>
          <cell r="L59">
            <v>10</v>
          </cell>
          <cell r="M59">
            <v>0</v>
          </cell>
          <cell r="N59">
            <v>0</v>
          </cell>
          <cell r="O59">
            <v>14.400000000000013</v>
          </cell>
          <cell r="P59">
            <v>50</v>
          </cell>
          <cell r="Q59">
            <v>47.400000000000006</v>
          </cell>
          <cell r="R59">
            <v>100</v>
          </cell>
          <cell r="S59">
            <v>40</v>
          </cell>
          <cell r="T59">
            <v>0</v>
          </cell>
          <cell r="U59">
            <v>0</v>
          </cell>
        </row>
        <row r="60">
          <cell r="C60">
            <v>55</v>
          </cell>
          <cell r="D60" t="str">
            <v>Coufalík Damián</v>
          </cell>
          <cell r="E60">
            <v>43</v>
          </cell>
          <cell r="F60">
            <v>2020</v>
          </cell>
          <cell r="G60">
            <v>244.60000000000002</v>
          </cell>
          <cell r="H60" t="str">
            <v>16,38</v>
          </cell>
          <cell r="I60">
            <v>5</v>
          </cell>
          <cell r="J60" t="str">
            <v>6,08</v>
          </cell>
          <cell r="K60">
            <v>3</v>
          </cell>
          <cell r="L60">
            <v>10</v>
          </cell>
          <cell r="M60">
            <v>0</v>
          </cell>
          <cell r="N60">
            <v>1</v>
          </cell>
          <cell r="O60">
            <v>36.20000000000001</v>
          </cell>
          <cell r="P60">
            <v>50</v>
          </cell>
          <cell r="Q60">
            <v>38.4</v>
          </cell>
          <cell r="R60">
            <v>60</v>
          </cell>
          <cell r="S60">
            <v>40</v>
          </cell>
          <cell r="T60">
            <v>0</v>
          </cell>
          <cell r="U60">
            <v>20</v>
          </cell>
        </row>
        <row r="61">
          <cell r="C61">
            <v>56</v>
          </cell>
          <cell r="D61" t="str">
            <v>Fiala Ignác</v>
          </cell>
          <cell r="E61">
            <v>77</v>
          </cell>
          <cell r="F61">
            <v>2020</v>
          </cell>
          <cell r="G61">
            <v>243.39999999999998</v>
          </cell>
          <cell r="H61" t="str">
            <v>18,94</v>
          </cell>
          <cell r="I61">
            <v>6</v>
          </cell>
          <cell r="J61" t="str">
            <v>7,36</v>
          </cell>
          <cell r="K61">
            <v>4</v>
          </cell>
          <cell r="L61">
            <v>10</v>
          </cell>
          <cell r="M61">
            <v>2</v>
          </cell>
          <cell r="N61">
            <v>0</v>
          </cell>
          <cell r="O61">
            <v>10.599999999999987</v>
          </cell>
          <cell r="P61">
            <v>60</v>
          </cell>
          <cell r="Q61">
            <v>12.799999999999994</v>
          </cell>
          <cell r="R61">
            <v>80</v>
          </cell>
          <cell r="S61">
            <v>40</v>
          </cell>
          <cell r="T61">
            <v>40</v>
          </cell>
          <cell r="U61">
            <v>0</v>
          </cell>
        </row>
        <row r="62">
          <cell r="C62">
            <v>57</v>
          </cell>
          <cell r="D62" t="str">
            <v>Buchta Václav</v>
          </cell>
          <cell r="E62">
            <v>50</v>
          </cell>
          <cell r="F62">
            <v>2020</v>
          </cell>
          <cell r="G62">
            <v>233.9</v>
          </cell>
          <cell r="H62" t="str">
            <v>17,75</v>
          </cell>
          <cell r="I62">
            <v>7</v>
          </cell>
          <cell r="J62" t="str">
            <v>6,13</v>
          </cell>
          <cell r="K62">
            <v>3</v>
          </cell>
          <cell r="L62">
            <v>11</v>
          </cell>
          <cell r="M62">
            <v>0</v>
          </cell>
          <cell r="N62">
            <v>0</v>
          </cell>
          <cell r="O62">
            <v>22.5</v>
          </cell>
          <cell r="P62">
            <v>70</v>
          </cell>
          <cell r="Q62">
            <v>37.400000000000006</v>
          </cell>
          <cell r="R62">
            <v>60</v>
          </cell>
          <cell r="S62">
            <v>44</v>
          </cell>
          <cell r="T62">
            <v>0</v>
          </cell>
          <cell r="U62">
            <v>0</v>
          </cell>
        </row>
        <row r="63">
          <cell r="C63">
            <v>58</v>
          </cell>
          <cell r="D63" t="str">
            <v>Luža Vojtěch</v>
          </cell>
          <cell r="E63">
            <v>36</v>
          </cell>
          <cell r="F63">
            <v>2019</v>
          </cell>
          <cell r="G63">
            <v>232.39999999999998</v>
          </cell>
          <cell r="H63" t="str">
            <v>15,56</v>
          </cell>
          <cell r="I63">
            <v>6</v>
          </cell>
          <cell r="J63" t="str">
            <v>8,25</v>
          </cell>
          <cell r="K63">
            <v>3</v>
          </cell>
          <cell r="L63">
            <v>12</v>
          </cell>
          <cell r="M63">
            <v>1</v>
          </cell>
          <cell r="N63">
            <v>0</v>
          </cell>
          <cell r="O63">
            <v>44.399999999999991</v>
          </cell>
          <cell r="P63">
            <v>60</v>
          </cell>
          <cell r="Q63">
            <v>0</v>
          </cell>
          <cell r="R63">
            <v>60</v>
          </cell>
          <cell r="S63">
            <v>48</v>
          </cell>
          <cell r="T63">
            <v>20</v>
          </cell>
          <cell r="U63">
            <v>0</v>
          </cell>
        </row>
        <row r="64">
          <cell r="C64">
            <v>59</v>
          </cell>
          <cell r="D64" t="str">
            <v>Haloda Rudolf</v>
          </cell>
          <cell r="E64">
            <v>24</v>
          </cell>
          <cell r="F64">
            <v>2019</v>
          </cell>
          <cell r="G64">
            <v>173.1</v>
          </cell>
          <cell r="H64" t="str">
            <v>18,69</v>
          </cell>
          <cell r="I64">
            <v>4</v>
          </cell>
          <cell r="J64" t="str">
            <v>8,1</v>
          </cell>
          <cell r="K64">
            <v>2</v>
          </cell>
          <cell r="L64">
            <v>10</v>
          </cell>
          <cell r="M64">
            <v>0</v>
          </cell>
          <cell r="N64">
            <v>2</v>
          </cell>
          <cell r="O64">
            <v>13.099999999999987</v>
          </cell>
          <cell r="P64">
            <v>40</v>
          </cell>
          <cell r="Q64">
            <v>0</v>
          </cell>
          <cell r="R64">
            <v>40</v>
          </cell>
          <cell r="S64">
            <v>40</v>
          </cell>
          <cell r="T64">
            <v>0</v>
          </cell>
          <cell r="U64">
            <v>40</v>
          </cell>
        </row>
        <row r="65">
          <cell r="C65">
            <v>60</v>
          </cell>
          <cell r="D65" t="str">
            <v>Číhal Štěpán</v>
          </cell>
          <cell r="E65">
            <v>31</v>
          </cell>
          <cell r="F65">
            <v>2020</v>
          </cell>
          <cell r="G65">
            <v>152</v>
          </cell>
          <cell r="H65" t="str">
            <v>20,51</v>
          </cell>
          <cell r="I65">
            <v>6</v>
          </cell>
          <cell r="J65" t="str">
            <v>8,16</v>
          </cell>
          <cell r="K65">
            <v>2</v>
          </cell>
          <cell r="L65">
            <v>8</v>
          </cell>
          <cell r="M65">
            <v>0</v>
          </cell>
          <cell r="N65">
            <v>1</v>
          </cell>
          <cell r="O65">
            <v>0</v>
          </cell>
          <cell r="P65">
            <v>60</v>
          </cell>
          <cell r="Q65">
            <v>0</v>
          </cell>
          <cell r="R65">
            <v>40</v>
          </cell>
          <cell r="S65">
            <v>32</v>
          </cell>
          <cell r="T65">
            <v>0</v>
          </cell>
          <cell r="U65">
            <v>20</v>
          </cell>
        </row>
        <row r="66">
          <cell r="C66">
            <v>61</v>
          </cell>
          <cell r="D66" t="str">
            <v>Cuth Václav</v>
          </cell>
          <cell r="E66">
            <v>81</v>
          </cell>
          <cell r="F66">
            <v>2021</v>
          </cell>
          <cell r="G66">
            <v>151</v>
          </cell>
          <cell r="H66">
            <v>25</v>
          </cell>
          <cell r="I66">
            <v>5</v>
          </cell>
          <cell r="J66" t="str">
            <v>6,95</v>
          </cell>
          <cell r="K66">
            <v>1</v>
          </cell>
          <cell r="L66">
            <v>5</v>
          </cell>
          <cell r="M66">
            <v>1</v>
          </cell>
          <cell r="N66">
            <v>1</v>
          </cell>
          <cell r="O66">
            <v>0</v>
          </cell>
          <cell r="P66">
            <v>50</v>
          </cell>
          <cell r="Q66">
            <v>20.999999999999996</v>
          </cell>
          <cell r="R66">
            <v>20</v>
          </cell>
          <cell r="S66">
            <v>20</v>
          </cell>
          <cell r="T66">
            <v>20</v>
          </cell>
          <cell r="U66">
            <v>20</v>
          </cell>
        </row>
        <row r="67"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</row>
        <row r="68"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</row>
        <row r="69"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</row>
        <row r="70"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</row>
        <row r="71"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</row>
        <row r="72"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</row>
        <row r="73"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</row>
        <row r="75"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</row>
      </sheetData>
      <sheetData sheetId="12">
        <row r="6">
          <cell r="C6">
            <v>1</v>
          </cell>
          <cell r="D6" t="str">
            <v>Rožnovský Jakub</v>
          </cell>
          <cell r="E6">
            <v>42</v>
          </cell>
          <cell r="F6">
            <v>2014</v>
          </cell>
          <cell r="G6">
            <v>745.6</v>
          </cell>
          <cell r="H6" t="str">
            <v>12,1</v>
          </cell>
          <cell r="I6">
            <v>21</v>
          </cell>
          <cell r="J6" t="str">
            <v>3,17</v>
          </cell>
          <cell r="K6">
            <v>5</v>
          </cell>
          <cell r="L6">
            <v>25</v>
          </cell>
          <cell r="M6">
            <v>4</v>
          </cell>
          <cell r="N6">
            <v>4</v>
          </cell>
          <cell r="O6">
            <v>79</v>
          </cell>
          <cell r="P6">
            <v>210</v>
          </cell>
          <cell r="Q6">
            <v>96.6</v>
          </cell>
          <cell r="R6">
            <v>100</v>
          </cell>
          <cell r="S6">
            <v>100</v>
          </cell>
          <cell r="T6">
            <v>80</v>
          </cell>
          <cell r="U6">
            <v>80</v>
          </cell>
        </row>
        <row r="7">
          <cell r="C7">
            <v>2</v>
          </cell>
          <cell r="D7" t="str">
            <v>Bulejko Lukáš</v>
          </cell>
          <cell r="E7">
            <v>104</v>
          </cell>
          <cell r="F7">
            <v>2012</v>
          </cell>
          <cell r="G7">
            <v>728.2</v>
          </cell>
          <cell r="H7" t="str">
            <v>11,72</v>
          </cell>
          <cell r="I7">
            <v>20</v>
          </cell>
          <cell r="J7" t="str">
            <v>2,73</v>
          </cell>
          <cell r="K7">
            <v>5</v>
          </cell>
          <cell r="L7">
            <v>25</v>
          </cell>
          <cell r="M7">
            <v>3</v>
          </cell>
          <cell r="N7">
            <v>4</v>
          </cell>
          <cell r="O7">
            <v>82.8</v>
          </cell>
          <cell r="P7">
            <v>200</v>
          </cell>
          <cell r="Q7">
            <v>105.39999999999999</v>
          </cell>
          <cell r="R7">
            <v>100</v>
          </cell>
          <cell r="S7">
            <v>100</v>
          </cell>
          <cell r="T7">
            <v>60</v>
          </cell>
          <cell r="U7">
            <v>80</v>
          </cell>
        </row>
        <row r="8">
          <cell r="C8">
            <v>3</v>
          </cell>
          <cell r="D8" t="str">
            <v>Kříž Jan</v>
          </cell>
          <cell r="E8">
            <v>37</v>
          </cell>
          <cell r="F8">
            <v>2012</v>
          </cell>
          <cell r="G8">
            <v>702.1</v>
          </cell>
          <cell r="H8" t="str">
            <v>11,79</v>
          </cell>
          <cell r="I8">
            <v>14</v>
          </cell>
          <cell r="J8" t="str">
            <v>2,6</v>
          </cell>
          <cell r="K8">
            <v>5</v>
          </cell>
          <cell r="L8">
            <v>23</v>
          </cell>
          <cell r="M8">
            <v>5</v>
          </cell>
          <cell r="N8">
            <v>4</v>
          </cell>
          <cell r="O8">
            <v>82.100000000000009</v>
          </cell>
          <cell r="P8">
            <v>140</v>
          </cell>
          <cell r="Q8">
            <v>108</v>
          </cell>
          <cell r="R8">
            <v>100</v>
          </cell>
          <cell r="S8">
            <v>92</v>
          </cell>
          <cell r="T8">
            <v>100</v>
          </cell>
          <cell r="U8">
            <v>80</v>
          </cell>
        </row>
        <row r="9">
          <cell r="C9">
            <v>4</v>
          </cell>
          <cell r="D9" t="str">
            <v>Gottwald Jakub</v>
          </cell>
          <cell r="E9">
            <v>38</v>
          </cell>
          <cell r="F9">
            <v>2012</v>
          </cell>
          <cell r="G9">
            <v>698</v>
          </cell>
          <cell r="H9" t="str">
            <v>12,26</v>
          </cell>
          <cell r="I9">
            <v>14</v>
          </cell>
          <cell r="J9" t="str">
            <v>2,97</v>
          </cell>
          <cell r="K9">
            <v>5</v>
          </cell>
          <cell r="L9">
            <v>25</v>
          </cell>
          <cell r="M9">
            <v>5</v>
          </cell>
          <cell r="N9">
            <v>4</v>
          </cell>
          <cell r="O9">
            <v>77.400000000000006</v>
          </cell>
          <cell r="P9">
            <v>140</v>
          </cell>
          <cell r="Q9">
            <v>100.6</v>
          </cell>
          <cell r="R9">
            <v>100</v>
          </cell>
          <cell r="S9">
            <v>100</v>
          </cell>
          <cell r="T9">
            <v>100</v>
          </cell>
          <cell r="U9">
            <v>80</v>
          </cell>
        </row>
        <row r="10">
          <cell r="C10">
            <v>5</v>
          </cell>
          <cell r="D10" t="str">
            <v>Chvatík Daniel</v>
          </cell>
          <cell r="E10">
            <v>33</v>
          </cell>
          <cell r="F10">
            <v>2013</v>
          </cell>
          <cell r="G10">
            <v>682.3</v>
          </cell>
          <cell r="H10" t="str">
            <v>12,19</v>
          </cell>
          <cell r="I10">
            <v>17</v>
          </cell>
          <cell r="J10" t="str">
            <v>3,09</v>
          </cell>
          <cell r="K10">
            <v>5</v>
          </cell>
          <cell r="L10">
            <v>24</v>
          </cell>
          <cell r="M10">
            <v>3</v>
          </cell>
          <cell r="N10">
            <v>4</v>
          </cell>
          <cell r="O10">
            <v>78.100000000000009</v>
          </cell>
          <cell r="P10">
            <v>170</v>
          </cell>
          <cell r="Q10">
            <v>98.2</v>
          </cell>
          <cell r="R10">
            <v>100</v>
          </cell>
          <cell r="S10">
            <v>96</v>
          </cell>
          <cell r="T10">
            <v>60</v>
          </cell>
          <cell r="U10">
            <v>80</v>
          </cell>
        </row>
        <row r="11">
          <cell r="C11">
            <v>6</v>
          </cell>
          <cell r="D11" t="str">
            <v>Zapletal Antonín</v>
          </cell>
          <cell r="E11">
            <v>88</v>
          </cell>
          <cell r="F11">
            <v>2014</v>
          </cell>
          <cell r="G11">
            <v>649</v>
          </cell>
          <cell r="H11" t="str">
            <v>13,26</v>
          </cell>
          <cell r="I11">
            <v>16</v>
          </cell>
          <cell r="J11" t="str">
            <v>3,52</v>
          </cell>
          <cell r="K11">
            <v>5</v>
          </cell>
          <cell r="L11">
            <v>23</v>
          </cell>
          <cell r="M11">
            <v>4</v>
          </cell>
          <cell r="N11">
            <v>3</v>
          </cell>
          <cell r="O11">
            <v>67.400000000000006</v>
          </cell>
          <cell r="P11">
            <v>160</v>
          </cell>
          <cell r="Q11">
            <v>89.600000000000009</v>
          </cell>
          <cell r="R11">
            <v>100</v>
          </cell>
          <cell r="S11">
            <v>92</v>
          </cell>
          <cell r="T11">
            <v>80</v>
          </cell>
          <cell r="U11">
            <v>60</v>
          </cell>
        </row>
        <row r="12">
          <cell r="C12">
            <v>7</v>
          </cell>
          <cell r="D12" t="str">
            <v>Horák Eduard</v>
          </cell>
          <cell r="E12">
            <v>22</v>
          </cell>
          <cell r="F12">
            <v>2012</v>
          </cell>
          <cell r="G12">
            <v>646.1</v>
          </cell>
          <cell r="H12" t="str">
            <v>11,93</v>
          </cell>
          <cell r="I12">
            <v>14</v>
          </cell>
          <cell r="J12" t="str">
            <v>3,33</v>
          </cell>
          <cell r="K12">
            <v>5</v>
          </cell>
          <cell r="L12">
            <v>23</v>
          </cell>
          <cell r="M12">
            <v>4</v>
          </cell>
          <cell r="N12">
            <v>3</v>
          </cell>
          <cell r="O12">
            <v>80.7</v>
          </cell>
          <cell r="P12">
            <v>140</v>
          </cell>
          <cell r="Q12">
            <v>93.4</v>
          </cell>
          <cell r="R12">
            <v>100</v>
          </cell>
          <cell r="S12">
            <v>92</v>
          </cell>
          <cell r="T12">
            <v>80</v>
          </cell>
          <cell r="U12">
            <v>60</v>
          </cell>
        </row>
        <row r="13">
          <cell r="C13">
            <v>8</v>
          </cell>
          <cell r="D13" t="str">
            <v>Minarčík Matěj</v>
          </cell>
          <cell r="E13">
            <v>21</v>
          </cell>
          <cell r="F13">
            <v>2014</v>
          </cell>
          <cell r="G13">
            <v>624.6</v>
          </cell>
          <cell r="H13" t="str">
            <v>13,24</v>
          </cell>
          <cell r="I13">
            <v>11</v>
          </cell>
          <cell r="J13" t="str">
            <v>3,45</v>
          </cell>
          <cell r="K13">
            <v>5</v>
          </cell>
          <cell r="L13">
            <v>24</v>
          </cell>
          <cell r="M13">
            <v>4</v>
          </cell>
          <cell r="N13">
            <v>4</v>
          </cell>
          <cell r="O13">
            <v>67.599999999999994</v>
          </cell>
          <cell r="P13">
            <v>110</v>
          </cell>
          <cell r="Q13">
            <v>91</v>
          </cell>
          <cell r="R13">
            <v>100</v>
          </cell>
          <cell r="S13">
            <v>96</v>
          </cell>
          <cell r="T13">
            <v>80</v>
          </cell>
          <cell r="U13">
            <v>80</v>
          </cell>
        </row>
        <row r="14">
          <cell r="C14">
            <v>9</v>
          </cell>
          <cell r="D14" t="str">
            <v>Novák Jan</v>
          </cell>
          <cell r="E14">
            <v>29</v>
          </cell>
          <cell r="F14">
            <v>2015</v>
          </cell>
          <cell r="G14">
            <v>622</v>
          </cell>
          <cell r="H14" t="str">
            <v>12,34</v>
          </cell>
          <cell r="I14">
            <v>13</v>
          </cell>
          <cell r="J14" t="str">
            <v>3,43</v>
          </cell>
          <cell r="K14">
            <v>5</v>
          </cell>
          <cell r="L14">
            <v>16</v>
          </cell>
          <cell r="M14">
            <v>4</v>
          </cell>
          <cell r="N14">
            <v>4</v>
          </cell>
          <cell r="O14">
            <v>76.599999999999994</v>
          </cell>
          <cell r="P14">
            <v>130</v>
          </cell>
          <cell r="Q14">
            <v>91.4</v>
          </cell>
          <cell r="R14">
            <v>100</v>
          </cell>
          <cell r="S14">
            <v>64</v>
          </cell>
          <cell r="T14">
            <v>80</v>
          </cell>
          <cell r="U14">
            <v>80</v>
          </cell>
        </row>
        <row r="15">
          <cell r="C15">
            <v>10</v>
          </cell>
          <cell r="D15" t="str">
            <v>Cuth Lukáš</v>
          </cell>
          <cell r="E15">
            <v>82</v>
          </cell>
          <cell r="F15">
            <v>2015</v>
          </cell>
          <cell r="G15">
            <v>617.29999999999995</v>
          </cell>
          <cell r="H15" t="str">
            <v>12,97</v>
          </cell>
          <cell r="I15">
            <v>13</v>
          </cell>
          <cell r="J15" t="str">
            <v>3,35</v>
          </cell>
          <cell r="K15">
            <v>5</v>
          </cell>
          <cell r="L15">
            <v>21</v>
          </cell>
          <cell r="M15">
            <v>3</v>
          </cell>
          <cell r="N15">
            <v>4</v>
          </cell>
          <cell r="O15">
            <v>70.3</v>
          </cell>
          <cell r="P15">
            <v>130</v>
          </cell>
          <cell r="Q15">
            <v>93</v>
          </cell>
          <cell r="R15">
            <v>100</v>
          </cell>
          <cell r="S15">
            <v>84</v>
          </cell>
          <cell r="T15">
            <v>60</v>
          </cell>
          <cell r="U15">
            <v>80</v>
          </cell>
        </row>
        <row r="16">
          <cell r="C16">
            <v>11</v>
          </cell>
          <cell r="D16" t="str">
            <v>Viktora Šimon</v>
          </cell>
          <cell r="E16">
            <v>45</v>
          </cell>
          <cell r="F16">
            <v>2013</v>
          </cell>
          <cell r="G16">
            <v>595.4</v>
          </cell>
          <cell r="H16" t="str">
            <v>12,02</v>
          </cell>
          <cell r="I16">
            <v>10</v>
          </cell>
          <cell r="J16" t="str">
            <v>4,42</v>
          </cell>
          <cell r="K16">
            <v>5</v>
          </cell>
          <cell r="L16">
            <v>21</v>
          </cell>
          <cell r="M16">
            <v>4</v>
          </cell>
          <cell r="N16">
            <v>4</v>
          </cell>
          <cell r="O16">
            <v>79.800000000000011</v>
          </cell>
          <cell r="P16">
            <v>100</v>
          </cell>
          <cell r="Q16">
            <v>71.599999999999994</v>
          </cell>
          <cell r="R16">
            <v>100</v>
          </cell>
          <cell r="S16">
            <v>84</v>
          </cell>
          <cell r="T16">
            <v>80</v>
          </cell>
          <cell r="U16">
            <v>80</v>
          </cell>
        </row>
        <row r="17">
          <cell r="C17">
            <v>12</v>
          </cell>
          <cell r="D17" t="str">
            <v>Jurák Vojtěch</v>
          </cell>
          <cell r="E17">
            <v>59</v>
          </cell>
          <cell r="F17">
            <v>2015</v>
          </cell>
          <cell r="G17">
            <v>586.1</v>
          </cell>
          <cell r="H17" t="str">
            <v>12,79</v>
          </cell>
          <cell r="I17">
            <v>12</v>
          </cell>
          <cell r="J17">
            <v>3.1</v>
          </cell>
          <cell r="K17">
            <v>4</v>
          </cell>
          <cell r="L17">
            <v>24</v>
          </cell>
          <cell r="M17">
            <v>3</v>
          </cell>
          <cell r="N17">
            <v>3</v>
          </cell>
          <cell r="O17">
            <v>72.100000000000009</v>
          </cell>
          <cell r="P17">
            <v>120</v>
          </cell>
          <cell r="Q17">
            <v>98</v>
          </cell>
          <cell r="R17">
            <v>80</v>
          </cell>
          <cell r="S17">
            <v>96</v>
          </cell>
          <cell r="T17">
            <v>60</v>
          </cell>
          <cell r="U17">
            <v>60</v>
          </cell>
        </row>
        <row r="18">
          <cell r="C18">
            <v>13</v>
          </cell>
          <cell r="D18" t="str">
            <v>Přílučík Ondřej</v>
          </cell>
          <cell r="E18">
            <v>63</v>
          </cell>
          <cell r="F18">
            <v>2015</v>
          </cell>
          <cell r="G18">
            <v>576.59999999999991</v>
          </cell>
          <cell r="H18" t="str">
            <v>14,06</v>
          </cell>
          <cell r="I18">
            <v>11</v>
          </cell>
          <cell r="J18" t="str">
            <v>3,64</v>
          </cell>
          <cell r="K18">
            <v>5</v>
          </cell>
          <cell r="L18">
            <v>20</v>
          </cell>
          <cell r="M18">
            <v>3</v>
          </cell>
          <cell r="N18">
            <v>4</v>
          </cell>
          <cell r="O18">
            <v>59.399999999999991</v>
          </cell>
          <cell r="P18">
            <v>110</v>
          </cell>
          <cell r="Q18">
            <v>87.199999999999989</v>
          </cell>
          <cell r="R18">
            <v>100</v>
          </cell>
          <cell r="S18">
            <v>80</v>
          </cell>
          <cell r="T18">
            <v>60</v>
          </cell>
          <cell r="U18">
            <v>80</v>
          </cell>
        </row>
        <row r="19">
          <cell r="C19">
            <v>14</v>
          </cell>
          <cell r="D19" t="str">
            <v>Kareš Kristián</v>
          </cell>
          <cell r="E19">
            <v>103</v>
          </cell>
          <cell r="F19">
            <v>2015</v>
          </cell>
          <cell r="G19">
            <v>574.1</v>
          </cell>
          <cell r="H19" t="str">
            <v>13,03</v>
          </cell>
          <cell r="I19">
            <v>13</v>
          </cell>
          <cell r="J19" t="str">
            <v>3,68</v>
          </cell>
          <cell r="K19">
            <v>5</v>
          </cell>
          <cell r="L19">
            <v>22</v>
          </cell>
          <cell r="M19">
            <v>1</v>
          </cell>
          <cell r="N19">
            <v>4</v>
          </cell>
          <cell r="O19">
            <v>69.7</v>
          </cell>
          <cell r="P19">
            <v>130</v>
          </cell>
          <cell r="Q19">
            <v>86.4</v>
          </cell>
          <cell r="R19">
            <v>100</v>
          </cell>
          <cell r="S19">
            <v>88</v>
          </cell>
          <cell r="T19">
            <v>20</v>
          </cell>
          <cell r="U19">
            <v>80</v>
          </cell>
        </row>
        <row r="20">
          <cell r="C20">
            <v>15</v>
          </cell>
          <cell r="D20" t="str">
            <v>Tomaštík Boleslav</v>
          </cell>
          <cell r="E20">
            <v>39</v>
          </cell>
          <cell r="F20">
            <v>2015</v>
          </cell>
          <cell r="G20">
            <v>571.5</v>
          </cell>
          <cell r="H20" t="str">
            <v>13,75</v>
          </cell>
          <cell r="I20">
            <v>12</v>
          </cell>
          <cell r="J20" t="str">
            <v>3,35</v>
          </cell>
          <cell r="K20">
            <v>5</v>
          </cell>
          <cell r="L20">
            <v>19</v>
          </cell>
          <cell r="M20">
            <v>3</v>
          </cell>
          <cell r="N20">
            <v>3</v>
          </cell>
          <cell r="O20">
            <v>62.5</v>
          </cell>
          <cell r="P20">
            <v>120</v>
          </cell>
          <cell r="Q20">
            <v>93</v>
          </cell>
          <cell r="R20">
            <v>100</v>
          </cell>
          <cell r="S20">
            <v>76</v>
          </cell>
          <cell r="T20">
            <v>60</v>
          </cell>
          <cell r="U20">
            <v>60</v>
          </cell>
        </row>
        <row r="21">
          <cell r="C21">
            <v>16</v>
          </cell>
          <cell r="D21" t="str">
            <v>Urban Vít</v>
          </cell>
          <cell r="E21">
            <v>16</v>
          </cell>
          <cell r="F21">
            <v>2015</v>
          </cell>
          <cell r="G21">
            <v>563.9</v>
          </cell>
          <cell r="H21" t="str">
            <v>14,59</v>
          </cell>
          <cell r="I21">
            <v>12</v>
          </cell>
          <cell r="J21" t="str">
            <v>3,51</v>
          </cell>
          <cell r="K21">
            <v>5</v>
          </cell>
          <cell r="L21">
            <v>20</v>
          </cell>
          <cell r="M21">
            <v>3</v>
          </cell>
          <cell r="N21">
            <v>3</v>
          </cell>
          <cell r="O21">
            <v>54.1</v>
          </cell>
          <cell r="P21">
            <v>120</v>
          </cell>
          <cell r="Q21">
            <v>89.800000000000011</v>
          </cell>
          <cell r="R21">
            <v>100</v>
          </cell>
          <cell r="S21">
            <v>80</v>
          </cell>
          <cell r="T21">
            <v>60</v>
          </cell>
          <cell r="U21">
            <v>60</v>
          </cell>
        </row>
        <row r="22">
          <cell r="C22">
            <v>17</v>
          </cell>
          <cell r="D22" t="str">
            <v>Kučerňák Milan</v>
          </cell>
          <cell r="E22">
            <v>100</v>
          </cell>
          <cell r="F22">
            <v>2015</v>
          </cell>
          <cell r="G22">
            <v>563.20000000000005</v>
          </cell>
          <cell r="H22" t="str">
            <v>12,44</v>
          </cell>
          <cell r="I22">
            <v>12</v>
          </cell>
          <cell r="J22" t="str">
            <v>3,62</v>
          </cell>
          <cell r="K22">
            <v>5</v>
          </cell>
          <cell r="L22">
            <v>20</v>
          </cell>
          <cell r="M22">
            <v>3</v>
          </cell>
          <cell r="N22">
            <v>2</v>
          </cell>
          <cell r="O22">
            <v>75.600000000000009</v>
          </cell>
          <cell r="P22">
            <v>120</v>
          </cell>
          <cell r="Q22">
            <v>87.6</v>
          </cell>
          <cell r="R22">
            <v>100</v>
          </cell>
          <cell r="S22">
            <v>80</v>
          </cell>
          <cell r="T22">
            <v>60</v>
          </cell>
          <cell r="U22">
            <v>40</v>
          </cell>
        </row>
        <row r="23">
          <cell r="C23">
            <v>18</v>
          </cell>
          <cell r="D23" t="str">
            <v>Malota Tomáš</v>
          </cell>
          <cell r="E23">
            <v>9</v>
          </cell>
          <cell r="F23">
            <v>2015</v>
          </cell>
          <cell r="G23">
            <v>560.79999999999995</v>
          </cell>
          <cell r="H23" t="str">
            <v>13,22</v>
          </cell>
          <cell r="I23">
            <v>7</v>
          </cell>
          <cell r="J23" t="str">
            <v>3,65</v>
          </cell>
          <cell r="K23">
            <v>5</v>
          </cell>
          <cell r="L23">
            <v>19</v>
          </cell>
          <cell r="M23">
            <v>5</v>
          </cell>
          <cell r="N23">
            <v>3</v>
          </cell>
          <cell r="O23">
            <v>67.8</v>
          </cell>
          <cell r="P23">
            <v>70</v>
          </cell>
          <cell r="Q23">
            <v>87</v>
          </cell>
          <cell r="R23">
            <v>100</v>
          </cell>
          <cell r="S23">
            <v>76</v>
          </cell>
          <cell r="T23">
            <v>100</v>
          </cell>
          <cell r="U23">
            <v>60</v>
          </cell>
        </row>
        <row r="24">
          <cell r="C24">
            <v>19</v>
          </cell>
          <cell r="D24" t="str">
            <v>Číhal Mikuláš</v>
          </cell>
          <cell r="E24">
            <v>28</v>
          </cell>
          <cell r="F24">
            <v>2015</v>
          </cell>
          <cell r="G24">
            <v>556.29999999999995</v>
          </cell>
          <cell r="H24" t="str">
            <v>13,65</v>
          </cell>
          <cell r="I24">
            <v>12</v>
          </cell>
          <cell r="J24" t="str">
            <v>4,36</v>
          </cell>
          <cell r="K24">
            <v>5</v>
          </cell>
          <cell r="L24">
            <v>20</v>
          </cell>
          <cell r="M24">
            <v>4</v>
          </cell>
          <cell r="N24">
            <v>2</v>
          </cell>
          <cell r="O24">
            <v>63.5</v>
          </cell>
          <cell r="P24">
            <v>120</v>
          </cell>
          <cell r="Q24">
            <v>72.8</v>
          </cell>
          <cell r="R24">
            <v>100</v>
          </cell>
          <cell r="S24">
            <v>80</v>
          </cell>
          <cell r="T24">
            <v>80</v>
          </cell>
          <cell r="U24">
            <v>40</v>
          </cell>
        </row>
        <row r="25">
          <cell r="C25">
            <v>20</v>
          </cell>
          <cell r="D25" t="str">
            <v>Kaňovský Filip</v>
          </cell>
          <cell r="E25">
            <v>70</v>
          </cell>
          <cell r="F25">
            <v>2015</v>
          </cell>
          <cell r="G25">
            <v>551.9</v>
          </cell>
          <cell r="H25" t="str">
            <v>12,95</v>
          </cell>
          <cell r="I25">
            <v>10</v>
          </cell>
          <cell r="J25" t="str">
            <v>3,93</v>
          </cell>
          <cell r="K25">
            <v>5</v>
          </cell>
          <cell r="L25">
            <v>20</v>
          </cell>
          <cell r="M25">
            <v>2</v>
          </cell>
          <cell r="N25">
            <v>4</v>
          </cell>
          <cell r="O25">
            <v>70.5</v>
          </cell>
          <cell r="P25">
            <v>100</v>
          </cell>
          <cell r="Q25">
            <v>81.400000000000006</v>
          </cell>
          <cell r="R25">
            <v>100</v>
          </cell>
          <cell r="S25">
            <v>80</v>
          </cell>
          <cell r="T25">
            <v>40</v>
          </cell>
          <cell r="U25">
            <v>80</v>
          </cell>
        </row>
        <row r="26">
          <cell r="C26">
            <v>21</v>
          </cell>
          <cell r="D26" t="str">
            <v>Bulejko Roman</v>
          </cell>
          <cell r="E26">
            <v>105</v>
          </cell>
          <cell r="F26">
            <v>2015</v>
          </cell>
          <cell r="G26">
            <v>551.29999999999995</v>
          </cell>
          <cell r="H26" t="str">
            <v>13,55</v>
          </cell>
          <cell r="I26">
            <v>18</v>
          </cell>
          <cell r="J26" t="str">
            <v>3,66</v>
          </cell>
          <cell r="K26">
            <v>4</v>
          </cell>
          <cell r="L26">
            <v>20</v>
          </cell>
          <cell r="M26">
            <v>0</v>
          </cell>
          <cell r="N26">
            <v>3</v>
          </cell>
          <cell r="O26">
            <v>64.5</v>
          </cell>
          <cell r="P26">
            <v>180</v>
          </cell>
          <cell r="Q26">
            <v>86.8</v>
          </cell>
          <cell r="R26">
            <v>80</v>
          </cell>
          <cell r="S26">
            <v>80</v>
          </cell>
          <cell r="T26">
            <v>0</v>
          </cell>
          <cell r="U26">
            <v>60</v>
          </cell>
        </row>
        <row r="27">
          <cell r="C27">
            <v>22</v>
          </cell>
          <cell r="D27" t="str">
            <v>Horák Antonín</v>
          </cell>
          <cell r="E27">
            <v>71</v>
          </cell>
          <cell r="F27">
            <v>2014</v>
          </cell>
          <cell r="G27">
            <v>549.9</v>
          </cell>
          <cell r="H27" t="str">
            <v>12,97</v>
          </cell>
          <cell r="I27">
            <v>13</v>
          </cell>
          <cell r="J27" t="str">
            <v>3,32</v>
          </cell>
          <cell r="K27">
            <v>4</v>
          </cell>
          <cell r="L27">
            <v>19</v>
          </cell>
          <cell r="M27">
            <v>3</v>
          </cell>
          <cell r="N27">
            <v>2</v>
          </cell>
          <cell r="O27">
            <v>70.3</v>
          </cell>
          <cell r="P27">
            <v>130</v>
          </cell>
          <cell r="Q27">
            <v>93.6</v>
          </cell>
          <cell r="R27">
            <v>80</v>
          </cell>
          <cell r="S27">
            <v>76</v>
          </cell>
          <cell r="T27">
            <v>60</v>
          </cell>
          <cell r="U27">
            <v>40</v>
          </cell>
        </row>
        <row r="28">
          <cell r="C28">
            <v>23</v>
          </cell>
          <cell r="D28" t="str">
            <v>Jurek Melichar</v>
          </cell>
          <cell r="E28">
            <v>1</v>
          </cell>
          <cell r="F28">
            <v>2013</v>
          </cell>
          <cell r="G28">
            <v>530.29999999999995</v>
          </cell>
          <cell r="H28" t="str">
            <v>12,87</v>
          </cell>
          <cell r="I28">
            <v>10</v>
          </cell>
          <cell r="J28" t="str">
            <v>3,85</v>
          </cell>
          <cell r="K28">
            <v>5</v>
          </cell>
          <cell r="L28">
            <v>24</v>
          </cell>
          <cell r="M28">
            <v>2</v>
          </cell>
          <cell r="N28">
            <v>2</v>
          </cell>
          <cell r="O28">
            <v>71.300000000000011</v>
          </cell>
          <cell r="P28">
            <v>100</v>
          </cell>
          <cell r="Q28">
            <v>83</v>
          </cell>
          <cell r="R28">
            <v>100</v>
          </cell>
          <cell r="S28">
            <v>96</v>
          </cell>
          <cell r="T28">
            <v>40</v>
          </cell>
          <cell r="U28">
            <v>40</v>
          </cell>
        </row>
        <row r="29">
          <cell r="C29">
            <v>24</v>
          </cell>
          <cell r="D29" t="str">
            <v>Pecháček Tomáš</v>
          </cell>
          <cell r="E29">
            <v>64</v>
          </cell>
          <cell r="F29">
            <v>2012</v>
          </cell>
          <cell r="G29">
            <v>525.20000000000005</v>
          </cell>
          <cell r="H29" t="str">
            <v>13,98</v>
          </cell>
          <cell r="I29">
            <v>10</v>
          </cell>
          <cell r="J29" t="str">
            <v>3,75</v>
          </cell>
          <cell r="K29">
            <v>5</v>
          </cell>
          <cell r="L29">
            <v>20</v>
          </cell>
          <cell r="M29">
            <v>2</v>
          </cell>
          <cell r="N29">
            <v>3</v>
          </cell>
          <cell r="O29">
            <v>60.199999999999996</v>
          </cell>
          <cell r="P29">
            <v>100</v>
          </cell>
          <cell r="Q29">
            <v>85</v>
          </cell>
          <cell r="R29">
            <v>100</v>
          </cell>
          <cell r="S29">
            <v>80</v>
          </cell>
          <cell r="T29">
            <v>40</v>
          </cell>
          <cell r="U29">
            <v>60</v>
          </cell>
        </row>
        <row r="30">
          <cell r="C30">
            <v>25</v>
          </cell>
          <cell r="D30" t="str">
            <v>Medek Sebastián</v>
          </cell>
          <cell r="E30">
            <v>40</v>
          </cell>
          <cell r="F30">
            <v>2014</v>
          </cell>
          <cell r="G30">
            <v>496.1</v>
          </cell>
          <cell r="H30" t="str">
            <v>13,89</v>
          </cell>
          <cell r="I30">
            <v>11</v>
          </cell>
          <cell r="J30" t="str">
            <v>3,75</v>
          </cell>
          <cell r="K30">
            <v>4</v>
          </cell>
          <cell r="L30">
            <v>20</v>
          </cell>
          <cell r="M30">
            <v>1</v>
          </cell>
          <cell r="N30">
            <v>3</v>
          </cell>
          <cell r="O30">
            <v>61.099999999999994</v>
          </cell>
          <cell r="P30">
            <v>110</v>
          </cell>
          <cell r="Q30">
            <v>85</v>
          </cell>
          <cell r="R30">
            <v>80</v>
          </cell>
          <cell r="S30">
            <v>80</v>
          </cell>
          <cell r="T30">
            <v>20</v>
          </cell>
          <cell r="U30">
            <v>60</v>
          </cell>
        </row>
        <row r="31">
          <cell r="C31">
            <v>26</v>
          </cell>
          <cell r="D31" t="str">
            <v>Haloda Petr</v>
          </cell>
          <cell r="E31">
            <v>23</v>
          </cell>
          <cell r="F31">
            <v>2015</v>
          </cell>
          <cell r="G31">
            <v>459.4</v>
          </cell>
          <cell r="H31" t="str">
            <v>13,22</v>
          </cell>
          <cell r="I31">
            <v>8</v>
          </cell>
          <cell r="J31" t="str">
            <v>3,22</v>
          </cell>
          <cell r="K31">
            <v>4</v>
          </cell>
          <cell r="L31">
            <v>19</v>
          </cell>
          <cell r="M31">
            <v>1</v>
          </cell>
          <cell r="N31">
            <v>2</v>
          </cell>
          <cell r="O31">
            <v>67.8</v>
          </cell>
          <cell r="P31">
            <v>80</v>
          </cell>
          <cell r="Q31">
            <v>95.6</v>
          </cell>
          <cell r="R31">
            <v>80</v>
          </cell>
          <cell r="S31">
            <v>76</v>
          </cell>
          <cell r="T31">
            <v>20</v>
          </cell>
          <cell r="U31">
            <v>40</v>
          </cell>
        </row>
        <row r="32">
          <cell r="C32">
            <v>27</v>
          </cell>
          <cell r="D32" t="str">
            <v>Hána Filip</v>
          </cell>
          <cell r="E32">
            <v>87</v>
          </cell>
          <cell r="F32">
            <v>2015</v>
          </cell>
          <cell r="G32">
            <v>455.8</v>
          </cell>
          <cell r="H32" t="str">
            <v>13,78</v>
          </cell>
          <cell r="I32">
            <v>10</v>
          </cell>
          <cell r="J32" t="str">
            <v>4,52</v>
          </cell>
          <cell r="K32">
            <v>3</v>
          </cell>
          <cell r="L32">
            <v>16</v>
          </cell>
          <cell r="M32">
            <v>3</v>
          </cell>
          <cell r="N32">
            <v>2</v>
          </cell>
          <cell r="O32">
            <v>62.2</v>
          </cell>
          <cell r="P32">
            <v>100</v>
          </cell>
          <cell r="Q32">
            <v>69.600000000000009</v>
          </cell>
          <cell r="R32">
            <v>60</v>
          </cell>
          <cell r="S32">
            <v>64</v>
          </cell>
          <cell r="T32">
            <v>60</v>
          </cell>
          <cell r="U32">
            <v>40</v>
          </cell>
        </row>
        <row r="33">
          <cell r="C33">
            <v>28</v>
          </cell>
          <cell r="D33" t="str">
            <v>Maňák Jiří</v>
          </cell>
          <cell r="E33">
            <v>62</v>
          </cell>
          <cell r="F33">
            <v>2015</v>
          </cell>
          <cell r="G33">
            <v>454</v>
          </cell>
          <cell r="H33" t="str">
            <v>13,96</v>
          </cell>
          <cell r="I33">
            <v>12</v>
          </cell>
          <cell r="J33" t="str">
            <v>3,92</v>
          </cell>
          <cell r="K33">
            <v>4</v>
          </cell>
          <cell r="L33">
            <v>18</v>
          </cell>
          <cell r="M33">
            <v>1</v>
          </cell>
          <cell r="N33">
            <v>1</v>
          </cell>
          <cell r="O33">
            <v>60.399999999999991</v>
          </cell>
          <cell r="P33">
            <v>120</v>
          </cell>
          <cell r="Q33">
            <v>81.599999999999994</v>
          </cell>
          <cell r="R33">
            <v>80</v>
          </cell>
          <cell r="S33">
            <v>72</v>
          </cell>
          <cell r="T33">
            <v>20</v>
          </cell>
          <cell r="U33">
            <v>20</v>
          </cell>
        </row>
        <row r="34">
          <cell r="C34">
            <v>29</v>
          </cell>
          <cell r="D34" t="str">
            <v>Müller Patrik</v>
          </cell>
          <cell r="E34">
            <v>78</v>
          </cell>
          <cell r="F34">
            <v>2013</v>
          </cell>
          <cell r="G34">
            <v>415.9</v>
          </cell>
          <cell r="H34" t="str">
            <v>15,11</v>
          </cell>
          <cell r="I34">
            <v>12</v>
          </cell>
          <cell r="J34" t="str">
            <v>4,65</v>
          </cell>
          <cell r="K34">
            <v>4</v>
          </cell>
          <cell r="L34">
            <v>20</v>
          </cell>
          <cell r="M34">
            <v>1</v>
          </cell>
          <cell r="N34">
            <v>0</v>
          </cell>
          <cell r="O34">
            <v>48.900000000000006</v>
          </cell>
          <cell r="P34">
            <v>120</v>
          </cell>
          <cell r="Q34">
            <v>67</v>
          </cell>
          <cell r="R34">
            <v>80</v>
          </cell>
          <cell r="S34">
            <v>80</v>
          </cell>
          <cell r="T34">
            <v>20</v>
          </cell>
          <cell r="U34">
            <v>0</v>
          </cell>
        </row>
        <row r="35"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</row>
        <row r="36"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</row>
        <row r="37"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</row>
        <row r="38"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</row>
        <row r="39"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</row>
        <row r="40"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</row>
        <row r="41"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</row>
        <row r="42"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</row>
        <row r="43"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</row>
        <row r="44"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</row>
        <row r="45"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</row>
        <row r="46"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</row>
        <row r="47"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</row>
        <row r="48"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</row>
        <row r="49"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</row>
        <row r="53"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</row>
        <row r="54"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</row>
        <row r="55"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</row>
        <row r="56"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</row>
        <row r="57"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</row>
        <row r="58"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</row>
        <row r="60"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</row>
        <row r="61"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</row>
        <row r="65"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</row>
        <row r="66"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</row>
        <row r="67"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</row>
        <row r="68"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</row>
        <row r="69"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</row>
        <row r="70"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</row>
        <row r="71"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</row>
        <row r="72"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</row>
        <row r="73"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</row>
        <row r="75"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</row>
        <row r="79"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</row>
        <row r="81"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</row>
        <row r="82"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</row>
        <row r="83"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</row>
        <row r="84"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</row>
        <row r="85"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</row>
        <row r="86"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</row>
        <row r="87"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</row>
        <row r="88"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</row>
        <row r="89"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</row>
        <row r="90"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</row>
        <row r="91"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</row>
        <row r="92"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</row>
        <row r="93"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</row>
        <row r="94"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</row>
        <row r="95"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</row>
        <row r="96"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</row>
        <row r="97"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</row>
        <row r="98"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</row>
        <row r="99"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</row>
        <row r="100"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A3FC-4199-437A-99A8-3B9CFFB1ADB4}">
  <dimension ref="A1:T120"/>
  <sheetViews>
    <sheetView tabSelected="1" workbookViewId="0">
      <selection activeCell="D118" sqref="D118"/>
    </sheetView>
  </sheetViews>
  <sheetFormatPr defaultRowHeight="15" x14ac:dyDescent="0.25"/>
  <cols>
    <col min="3" max="3" width="18.85546875" bestFit="1" customWidth="1"/>
  </cols>
  <sheetData>
    <row r="1" spans="1:20" ht="20.25" x14ac:dyDescent="0.3">
      <c r="A1" s="1"/>
      <c r="B1" s="1"/>
      <c r="C1" s="2" t="str">
        <f>CONCATENATE("Soutěž ve fotbalových dovednostech ",[1]Vstup!I3," ",TEXT([1]Vstup!E3,"d.m.rrrr"))</f>
        <v>Soutěž ve fotbalových dovednostech Velehrad 4.7.2026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" thickBot="1" x14ac:dyDescent="0.35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6.5" thickTop="1" thickBot="1" x14ac:dyDescent="0.3">
      <c r="A3" s="4" t="s">
        <v>0</v>
      </c>
      <c r="B3" s="4" t="s">
        <v>0</v>
      </c>
      <c r="C3" s="5" t="s">
        <v>1</v>
      </c>
      <c r="D3" s="6" t="s">
        <v>2</v>
      </c>
      <c r="E3" s="7" t="s">
        <v>3</v>
      </c>
      <c r="F3" s="8" t="s">
        <v>4</v>
      </c>
      <c r="G3" s="9"/>
      <c r="H3" s="9"/>
      <c r="I3" s="9"/>
      <c r="J3" s="9"/>
      <c r="K3" s="9"/>
      <c r="L3" s="10"/>
      <c r="M3" s="11" t="s">
        <v>5</v>
      </c>
      <c r="N3" s="12"/>
      <c r="O3" s="12"/>
      <c r="P3" s="12"/>
      <c r="Q3" s="12"/>
      <c r="R3" s="12"/>
      <c r="S3" s="12"/>
      <c r="T3" s="13" t="s">
        <v>6</v>
      </c>
    </row>
    <row r="4" spans="1:20" ht="17.25" thickTop="1" thickBot="1" x14ac:dyDescent="0.3">
      <c r="A4" s="14"/>
      <c r="B4" s="14"/>
      <c r="C4" s="15"/>
      <c r="D4" s="16"/>
      <c r="E4" s="17"/>
      <c r="F4" s="18">
        <v>1</v>
      </c>
      <c r="G4" s="19">
        <v>2</v>
      </c>
      <c r="H4" s="19">
        <v>3</v>
      </c>
      <c r="I4" s="19">
        <v>4</v>
      </c>
      <c r="J4" s="19">
        <v>5</v>
      </c>
      <c r="K4" s="19">
        <v>6</v>
      </c>
      <c r="L4" s="20">
        <v>7</v>
      </c>
      <c r="M4" s="21">
        <v>1</v>
      </c>
      <c r="N4" s="22">
        <v>2</v>
      </c>
      <c r="O4" s="22">
        <v>3</v>
      </c>
      <c r="P4" s="22">
        <v>4</v>
      </c>
      <c r="Q4" s="22">
        <v>5</v>
      </c>
      <c r="R4" s="22">
        <v>6</v>
      </c>
      <c r="S4" s="23">
        <v>7</v>
      </c>
      <c r="T4" s="24"/>
    </row>
    <row r="5" spans="1:20" ht="16.5" thickTop="1" thickBot="1" x14ac:dyDescent="0.3">
      <c r="A5" s="25" t="str">
        <f ca="1">CONCATENATE("Dívky mladší ",[1]Vstup!$V$175," a mladší")</f>
        <v>Dívky mladší 2016 a mladší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7"/>
    </row>
    <row r="6" spans="1:20" ht="16.5" thickTop="1" x14ac:dyDescent="0.25">
      <c r="A6" s="28">
        <v>1</v>
      </c>
      <c r="B6" s="29">
        <v>1</v>
      </c>
      <c r="C6" s="30" t="str">
        <f>IF(ISERROR(VLOOKUP($B6,[1]Ostatní!$C$6:$U$100,2,FALSE)),"",VLOOKUP($B6,[1]Ostatní!$C$6:$U$100,2,FALSE))</f>
        <v>Chvatíková Agáta</v>
      </c>
      <c r="D6" s="31">
        <f>IF(ISERROR(VLOOKUP($B6,[1]Ostatní!$C$6:$U$100,3,FALSE)),"",VLOOKUP($B6,[1]Ostatní!$C$6:$U$100,4,FALSE))</f>
        <v>2016</v>
      </c>
      <c r="E6" s="32"/>
      <c r="F6" s="33" t="str">
        <f>IF(ISERROR(VLOOKUP($B6,[1]Ostatní!$C$6:$U$100,2,FALSE)),"",IF(VLOOKUP($B6,[1]Ostatní!$C$6:$U$100,5+$F$4,FALSE)=0,"",(VLOOKUP($B6,[1]Ostatní!$C$6:$U$100,5+$F$4,FALSE))))</f>
        <v>13,46</v>
      </c>
      <c r="G6" s="34">
        <f>IF(ISERROR(VLOOKUP($B6,[1]Ostatní!$C$6:$U$100,2,FALSE)),"",VLOOKUP($B6,[1]Ostatní!$C$6:$U$100,5+$G$4,FALSE))</f>
        <v>12</v>
      </c>
      <c r="H6" s="35" t="str">
        <f>IF(ISERROR(VLOOKUP($B6,[1]Ostatní!$C$6:$U$100,2,FALSE)),"",VLOOKUP($B6,[1]Ostatní!$C$6:$U$100,5+$H$4,FALSE))</f>
        <v>3,8</v>
      </c>
      <c r="I6" s="34">
        <f>IF(ISERROR(VLOOKUP($B6,[1]Ostatní!$C$6:$U$100,2,FALSE)),"",VLOOKUP($B6,[1]Ostatní!$C$6:$U$100,5+$I$4,FALSE))</f>
        <v>5</v>
      </c>
      <c r="J6" s="34">
        <f>IF(ISERROR(VLOOKUP($B6,[1]Ostatní!$C$6:$U$100,2,FALSE)),"",VLOOKUP($B6,[1]Ostatní!$C$6:$U$100,5+$J$4,FALSE))</f>
        <v>17</v>
      </c>
      <c r="K6" s="34">
        <f>IF(ISERROR(VLOOKUP($B6,[1]Ostatní!$C$6:$U$100,2,FALSE)),"",VLOOKUP($B6,[1]Ostatní!$C$6:$U$100,5+$K$4,FALSE))</f>
        <v>2</v>
      </c>
      <c r="L6" s="34">
        <f>IF(ISERROR(VLOOKUP($B6,[1]Ostatní!$C$6:$U$100,2,FALSE)),"",VLOOKUP($B6,[1]Ostatní!$C$6:$U$100,5+$L$4,FALSE))</f>
        <v>0</v>
      </c>
      <c r="M6" s="36">
        <f>IF(ISERROR(VLOOKUP($B6,[1]Ostatní!$C$6:$U$100,2,FALSE)),"",VLOOKUP($B6,[1]Ostatní!$C$6:$U$100,12+$M$4,FALSE))</f>
        <v>65.399999999999991</v>
      </c>
      <c r="N6" s="37">
        <f>IF(ISERROR(VLOOKUP($B6,[1]Ostatní!$C$6:$U$100,2,FALSE)),"",VLOOKUP($B6,[1]Ostatní!$C$6:$U$100,12+$N$4,FALSE))</f>
        <v>120</v>
      </c>
      <c r="O6" s="38">
        <f>IF(ISERROR(VLOOKUP($B6,[1]Ostatní!$C$6:$U$100,2,FALSE)),"",VLOOKUP($B6,[1]Ostatní!$C$6:$U$100,12+$O$4,FALSE))</f>
        <v>84</v>
      </c>
      <c r="P6" s="37">
        <f>IF(ISERROR(VLOOKUP($B6,[1]Ostatní!$C$6:$U$100,2,FALSE)),"",VLOOKUP($B6,[1]Ostatní!$C$6:$U$100,12+$P$4,FALSE))</f>
        <v>100</v>
      </c>
      <c r="Q6" s="37">
        <f>IF(ISERROR(VLOOKUP($B6,[1]Ostatní!$C$6:$U$100,2,FALSE)),"",VLOOKUP($B6,[1]Ostatní!$C$6:$U$100,12+$Q$4,FALSE))</f>
        <v>68</v>
      </c>
      <c r="R6" s="37">
        <f>IF(ISERROR(VLOOKUP($B6,[1]Ostatní!$C$6:$U$100,2,FALSE)),"",VLOOKUP($B6,[1]Ostatní!$C$6:$U$100,12+$R$4,FALSE))</f>
        <v>40</v>
      </c>
      <c r="S6" s="39">
        <f>IF(ISERROR(VLOOKUP($B6,[1]Ostatní!$C$6:$U$100,2,FALSE)),"",VLOOKUP($B6,[1]Ostatní!$C$6:$U$100,12+$S$4,FALSE))</f>
        <v>0</v>
      </c>
      <c r="T6" s="40">
        <f>IF(ISERROR(VLOOKUP($B6,[1]Ostatní!$C$6:$U$100,3,FALSE)),"",VLOOKUP($B6,[1]Ostatní!$C$6:$U$100,5,FALSE))</f>
        <v>477.4</v>
      </c>
    </row>
    <row r="7" spans="1:20" ht="15.75" x14ac:dyDescent="0.25">
      <c r="A7" s="41">
        <f>IF(C7="","",A6+1)</f>
        <v>2</v>
      </c>
      <c r="B7" s="42">
        <v>2</v>
      </c>
      <c r="C7" s="43" t="str">
        <f>IF(ISERROR(VLOOKUP($B7,[1]Ostatní!$C$6:$U$100,2,FALSE)),"",VLOOKUP($B7,[1]Ostatní!$C$6:$U$100,2,FALSE))</f>
        <v>Horká Veronika</v>
      </c>
      <c r="D7" s="44">
        <f>IF(ISERROR(VLOOKUP($B7,[1]Ostatní!$C$6:$U$100,3,FALSE)),"",VLOOKUP($B7,[1]Ostatní!$C$6:$U$100,4,FALSE))</f>
        <v>2018</v>
      </c>
      <c r="E7" s="45"/>
      <c r="F7" s="46" t="str">
        <f>IF(ISERROR(VLOOKUP($B7,[1]Ostatní!$C$6:$U$100,2,FALSE)),"",IF(VLOOKUP($B7,[1]Ostatní!$C$6:$U$100,5+$F$4,FALSE)=0,"",(VLOOKUP($B7,[1]Ostatní!$C$6:$U$100,5+$F$4,FALSE))))</f>
        <v>13,55</v>
      </c>
      <c r="G7" s="47">
        <f>IF(ISERROR(VLOOKUP($B7,[1]Ostatní!$C$6:$U$100,2,FALSE)),"",VLOOKUP($B7,[1]Ostatní!$C$6:$U$100,5+$G$4,FALSE))</f>
        <v>11</v>
      </c>
      <c r="H7" s="48" t="str">
        <f>IF(ISERROR(VLOOKUP($B7,[1]Ostatní!$C$6:$U$100,2,FALSE)),"",VLOOKUP($B7,[1]Ostatní!$C$6:$U$100,5+$H$4,FALSE))</f>
        <v>3,99</v>
      </c>
      <c r="I7" s="47">
        <f>IF(ISERROR(VLOOKUP($B7,[1]Ostatní!$C$6:$U$100,2,FALSE)),"",VLOOKUP($B7,[1]Ostatní!$C$6:$U$100,5+$I$4,FALSE))</f>
        <v>5</v>
      </c>
      <c r="J7" s="47">
        <f>IF(ISERROR(VLOOKUP($B7,[1]Ostatní!$C$6:$U$100,2,FALSE)),"",VLOOKUP($B7,[1]Ostatní!$C$6:$U$100,5+$J$4,FALSE))</f>
        <v>20</v>
      </c>
      <c r="K7" s="47">
        <f>IF(ISERROR(VLOOKUP($B7,[1]Ostatní!$C$6:$U$100,2,FALSE)),"",VLOOKUP($B7,[1]Ostatní!$C$6:$U$100,5+$K$4,FALSE))</f>
        <v>1</v>
      </c>
      <c r="L7" s="47">
        <f>IF(ISERROR(VLOOKUP($B7,[1]Ostatní!$C$6:$U$100,2,FALSE)),"",VLOOKUP($B7,[1]Ostatní!$C$6:$U$100,5+$L$4,FALSE))</f>
        <v>1</v>
      </c>
      <c r="M7" s="49">
        <f>IF(ISERROR(VLOOKUP($B7,[1]Ostatní!$C$6:$U$100,2,FALSE)),"",VLOOKUP($B7,[1]Ostatní!$C$6:$U$100,12+$M$4,FALSE))</f>
        <v>64.5</v>
      </c>
      <c r="N7" s="50">
        <f>IF(ISERROR(VLOOKUP($B7,[1]Ostatní!$C$6:$U$100,2,FALSE)),"",VLOOKUP($B7,[1]Ostatní!$C$6:$U$100,12+$N$4,FALSE))</f>
        <v>110</v>
      </c>
      <c r="O7" s="51">
        <f>IF(ISERROR(VLOOKUP($B7,[1]Ostatní!$C$6:$U$100,2,FALSE)),"",VLOOKUP($B7,[1]Ostatní!$C$6:$U$100,12+$O$4,FALSE))</f>
        <v>80.199999999999989</v>
      </c>
      <c r="P7" s="50">
        <f>IF(ISERROR(VLOOKUP($B7,[1]Ostatní!$C$6:$U$100,2,FALSE)),"",VLOOKUP($B7,[1]Ostatní!$C$6:$U$100,12+$P$4,FALSE))</f>
        <v>100</v>
      </c>
      <c r="Q7" s="50">
        <f>IF(ISERROR(VLOOKUP($B7,[1]Ostatní!$C$6:$U$100,2,FALSE)),"",VLOOKUP($B7,[1]Ostatní!$C$6:$U$100,12+$Q$4,FALSE))</f>
        <v>80</v>
      </c>
      <c r="R7" s="50">
        <f>IF(ISERROR(VLOOKUP($B7,[1]Ostatní!$C$6:$U$100,2,FALSE)),"",VLOOKUP($B7,[1]Ostatní!$C$6:$U$100,12+$R$4,FALSE))</f>
        <v>20</v>
      </c>
      <c r="S7" s="52">
        <f>IF(ISERROR(VLOOKUP($B7,[1]Ostatní!$C$6:$U$100,2,FALSE)),"",VLOOKUP($B7,[1]Ostatní!$C$6:$U$100,12+$S$4,FALSE))</f>
        <v>20</v>
      </c>
      <c r="T7" s="53">
        <f>IF(ISERROR(VLOOKUP($B7,[1]Ostatní!$C$6:$U$100,3,FALSE)),"",VLOOKUP($B7,[1]Ostatní!$C$6:$U$100,5,FALSE))</f>
        <v>474.7</v>
      </c>
    </row>
    <row r="8" spans="1:20" ht="15.75" x14ac:dyDescent="0.25">
      <c r="A8" s="41">
        <f>IF(C8="","",A7+1)</f>
        <v>3</v>
      </c>
      <c r="B8" s="42">
        <v>3</v>
      </c>
      <c r="C8" s="43" t="str">
        <f>IF(ISERROR(VLOOKUP($B8,[1]Ostatní!$C$6:$U$100,2,FALSE)),"",VLOOKUP($B8,[1]Ostatní!$C$6:$U$100,2,FALSE))</f>
        <v>Buchtová Kateřina</v>
      </c>
      <c r="D8" s="44">
        <f>IF(ISERROR(VLOOKUP($B8,[1]Ostatní!$C$6:$U$100,3,FALSE)),"",VLOOKUP($B8,[1]Ostatní!$C$6:$U$100,4,FALSE))</f>
        <v>2016</v>
      </c>
      <c r="E8" s="45"/>
      <c r="F8" s="46">
        <f>IF(ISERROR(VLOOKUP($B8,[1]Ostatní!$C$6:$U$100,2,FALSE)),"",IF(VLOOKUP($B8,[1]Ostatní!$C$6:$U$100,5+$F$4,FALSE)=0,"",(VLOOKUP($B8,[1]Ostatní!$C$6:$U$100,5+$F$4,FALSE))))</f>
        <v>14.5</v>
      </c>
      <c r="G8" s="47">
        <f>IF(ISERROR(VLOOKUP($B8,[1]Ostatní!$C$6:$U$100,2,FALSE)),"",VLOOKUP($B8,[1]Ostatní!$C$6:$U$100,5+$G$4,FALSE))</f>
        <v>11</v>
      </c>
      <c r="H8" s="48" t="str">
        <f>IF(ISERROR(VLOOKUP($B8,[1]Ostatní!$C$6:$U$100,2,FALSE)),"",VLOOKUP($B8,[1]Ostatní!$C$6:$U$100,5+$H$4,FALSE))</f>
        <v>5,51</v>
      </c>
      <c r="I8" s="47">
        <f>IF(ISERROR(VLOOKUP($B8,[1]Ostatní!$C$6:$U$100,2,FALSE)),"",VLOOKUP($B8,[1]Ostatní!$C$6:$U$100,5+$I$4,FALSE))</f>
        <v>4</v>
      </c>
      <c r="J8" s="47">
        <f>IF(ISERROR(VLOOKUP($B8,[1]Ostatní!$C$6:$U$100,2,FALSE)),"",VLOOKUP($B8,[1]Ostatní!$C$6:$U$100,5+$J$4,FALSE))</f>
        <v>14</v>
      </c>
      <c r="K8" s="47">
        <f>IF(ISERROR(VLOOKUP($B8,[1]Ostatní!$C$6:$U$100,2,FALSE)),"",VLOOKUP($B8,[1]Ostatní!$C$6:$U$100,5+$K$4,FALSE))</f>
        <v>3</v>
      </c>
      <c r="L8" s="47">
        <f>IF(ISERROR(VLOOKUP($B8,[1]Ostatní!$C$6:$U$100,2,FALSE)),"",VLOOKUP($B8,[1]Ostatní!$C$6:$U$100,5+$L$4,FALSE))</f>
        <v>1</v>
      </c>
      <c r="M8" s="49">
        <f>IF(ISERROR(VLOOKUP($B8,[1]Ostatní!$C$6:$U$100,2,FALSE)),"",VLOOKUP($B8,[1]Ostatní!$C$6:$U$100,12+$M$4,FALSE))</f>
        <v>55</v>
      </c>
      <c r="N8" s="50">
        <f>IF(ISERROR(VLOOKUP($B8,[1]Ostatní!$C$6:$U$100,2,FALSE)),"",VLOOKUP($B8,[1]Ostatní!$C$6:$U$100,12+$N$4,FALSE))</f>
        <v>110</v>
      </c>
      <c r="O8" s="51">
        <f>IF(ISERROR(VLOOKUP($B8,[1]Ostatní!$C$6:$U$100,2,FALSE)),"",VLOOKUP($B8,[1]Ostatní!$C$6:$U$100,12+$O$4,FALSE))</f>
        <v>49.800000000000004</v>
      </c>
      <c r="P8" s="50">
        <f>IF(ISERROR(VLOOKUP($B8,[1]Ostatní!$C$6:$U$100,2,FALSE)),"",VLOOKUP($B8,[1]Ostatní!$C$6:$U$100,12+$P$4,FALSE))</f>
        <v>80</v>
      </c>
      <c r="Q8" s="50">
        <f>IF(ISERROR(VLOOKUP($B8,[1]Ostatní!$C$6:$U$100,2,FALSE)),"",VLOOKUP($B8,[1]Ostatní!$C$6:$U$100,12+$Q$4,FALSE))</f>
        <v>56</v>
      </c>
      <c r="R8" s="50">
        <f>IF(ISERROR(VLOOKUP($B8,[1]Ostatní!$C$6:$U$100,2,FALSE)),"",VLOOKUP($B8,[1]Ostatní!$C$6:$U$100,12+$R$4,FALSE))</f>
        <v>60</v>
      </c>
      <c r="S8" s="52">
        <f>IF(ISERROR(VLOOKUP($B8,[1]Ostatní!$C$6:$U$100,2,FALSE)),"",VLOOKUP($B8,[1]Ostatní!$C$6:$U$100,12+$S$4,FALSE))</f>
        <v>20</v>
      </c>
      <c r="T8" s="53">
        <f>IF(ISERROR(VLOOKUP($B8,[1]Ostatní!$C$6:$U$100,3,FALSE)),"",VLOOKUP($B8,[1]Ostatní!$C$6:$U$100,5,FALSE))</f>
        <v>430.8</v>
      </c>
    </row>
    <row r="9" spans="1:20" ht="15.75" x14ac:dyDescent="0.25">
      <c r="A9" s="41">
        <f>IF(C9="","",A8+1)</f>
        <v>4</v>
      </c>
      <c r="B9" s="42">
        <v>4</v>
      </c>
      <c r="C9" s="43" t="str">
        <f>IF(ISERROR(VLOOKUP($B9,[1]Ostatní!$C$6:$U$100,2,FALSE)),"",VLOOKUP($B9,[1]Ostatní!$C$6:$U$100,2,FALSE))</f>
        <v>Neduchalová Eliška</v>
      </c>
      <c r="D9" s="44">
        <f>IF(ISERROR(VLOOKUP($B9,[1]Ostatní!$C$6:$U$100,3,FALSE)),"",VLOOKUP($B9,[1]Ostatní!$C$6:$U$100,4,FALSE))</f>
        <v>2016</v>
      </c>
      <c r="E9" s="45"/>
      <c r="F9" s="46" t="str">
        <f>IF(ISERROR(VLOOKUP($B9,[1]Ostatní!$C$6:$U$100,2,FALSE)),"",IF(VLOOKUP($B9,[1]Ostatní!$C$6:$U$100,5+$F$4,FALSE)=0,"",(VLOOKUP($B9,[1]Ostatní!$C$6:$U$100,5+$F$4,FALSE))))</f>
        <v>14,57</v>
      </c>
      <c r="G9" s="47">
        <f>IF(ISERROR(VLOOKUP($B9,[1]Ostatní!$C$6:$U$100,2,FALSE)),"",VLOOKUP($B9,[1]Ostatní!$C$6:$U$100,5+$G$4,FALSE))</f>
        <v>13</v>
      </c>
      <c r="H9" s="48" t="str">
        <f>IF(ISERROR(VLOOKUP($B9,[1]Ostatní!$C$6:$U$100,2,FALSE)),"",VLOOKUP($B9,[1]Ostatní!$C$6:$U$100,5+$H$4,FALSE))</f>
        <v>5,15</v>
      </c>
      <c r="I9" s="47">
        <f>IF(ISERROR(VLOOKUP($B9,[1]Ostatní!$C$6:$U$100,2,FALSE)),"",VLOOKUP($B9,[1]Ostatní!$C$6:$U$100,5+$I$4,FALSE))</f>
        <v>3</v>
      </c>
      <c r="J9" s="47">
        <f>IF(ISERROR(VLOOKUP($B9,[1]Ostatní!$C$6:$U$100,2,FALSE)),"",VLOOKUP($B9,[1]Ostatní!$C$6:$U$100,5+$J$4,FALSE))</f>
        <v>10</v>
      </c>
      <c r="K9" s="47">
        <f>IF(ISERROR(VLOOKUP($B9,[1]Ostatní!$C$6:$U$100,2,FALSE)),"",VLOOKUP($B9,[1]Ostatní!$C$6:$U$100,5+$K$4,FALSE))</f>
        <v>1</v>
      </c>
      <c r="L9" s="47">
        <f>IF(ISERROR(VLOOKUP($B9,[1]Ostatní!$C$6:$U$100,2,FALSE)),"",VLOOKUP($B9,[1]Ostatní!$C$6:$U$100,5+$L$4,FALSE))</f>
        <v>3</v>
      </c>
      <c r="M9" s="49">
        <f>IF(ISERROR(VLOOKUP($B9,[1]Ostatní!$C$6:$U$100,2,FALSE)),"",VLOOKUP($B9,[1]Ostatní!$C$6:$U$100,12+$M$4,FALSE))</f>
        <v>54.3</v>
      </c>
      <c r="N9" s="50">
        <f>IF(ISERROR(VLOOKUP($B9,[1]Ostatní!$C$6:$U$100,2,FALSE)),"",VLOOKUP($B9,[1]Ostatní!$C$6:$U$100,12+$N$4,FALSE))</f>
        <v>130</v>
      </c>
      <c r="O9" s="51">
        <f>IF(ISERROR(VLOOKUP($B9,[1]Ostatní!$C$6:$U$100,2,FALSE)),"",VLOOKUP($B9,[1]Ostatní!$C$6:$U$100,12+$O$4,FALSE))</f>
        <v>56.999999999999993</v>
      </c>
      <c r="P9" s="50">
        <f>IF(ISERROR(VLOOKUP($B9,[1]Ostatní!$C$6:$U$100,2,FALSE)),"",VLOOKUP($B9,[1]Ostatní!$C$6:$U$100,12+$P$4,FALSE))</f>
        <v>60</v>
      </c>
      <c r="Q9" s="50">
        <f>IF(ISERROR(VLOOKUP($B9,[1]Ostatní!$C$6:$U$100,2,FALSE)),"",VLOOKUP($B9,[1]Ostatní!$C$6:$U$100,12+$Q$4,FALSE))</f>
        <v>40</v>
      </c>
      <c r="R9" s="50">
        <f>IF(ISERROR(VLOOKUP($B9,[1]Ostatní!$C$6:$U$100,2,FALSE)),"",VLOOKUP($B9,[1]Ostatní!$C$6:$U$100,12+$R$4,FALSE))</f>
        <v>20</v>
      </c>
      <c r="S9" s="52">
        <f>IF(ISERROR(VLOOKUP($B9,[1]Ostatní!$C$6:$U$100,2,FALSE)),"",VLOOKUP($B9,[1]Ostatní!$C$6:$U$100,12+$S$4,FALSE))</f>
        <v>60</v>
      </c>
      <c r="T9" s="53">
        <f>IF(ISERROR(VLOOKUP($B9,[1]Ostatní!$C$6:$U$100,3,FALSE)),"",VLOOKUP($B9,[1]Ostatní!$C$6:$U$100,5,FALSE))</f>
        <v>421.3</v>
      </c>
    </row>
    <row r="10" spans="1:20" ht="30" x14ac:dyDescent="0.25">
      <c r="A10" s="41">
        <f>IF(C10="","",A9+1)</f>
        <v>5</v>
      </c>
      <c r="B10" s="42">
        <v>5</v>
      </c>
      <c r="C10" s="43" t="str">
        <f>IF(ISERROR(VLOOKUP($B10,[1]Ostatní!$C$6:$U$100,2,FALSE)),"",VLOOKUP($B10,[1]Ostatní!$C$6:$U$100,2,FALSE))</f>
        <v>Lochmanová Barbora</v>
      </c>
      <c r="D10" s="44">
        <f>IF(ISERROR(VLOOKUP($B10,[1]Ostatní!$C$6:$U$100,3,FALSE)),"",VLOOKUP($B10,[1]Ostatní!$C$6:$U$100,4,FALSE))</f>
        <v>2017</v>
      </c>
      <c r="E10" s="45"/>
      <c r="F10" s="46" t="str">
        <f>IF(ISERROR(VLOOKUP($B10,[1]Ostatní!$C$6:$U$100,2,FALSE)),"",IF(VLOOKUP($B10,[1]Ostatní!$C$6:$U$100,5+$F$4,FALSE)=0,"",(VLOOKUP($B10,[1]Ostatní!$C$6:$U$100,5+$F$4,FALSE))))</f>
        <v>14,97</v>
      </c>
      <c r="G10" s="47">
        <f>IF(ISERROR(VLOOKUP($B10,[1]Ostatní!$C$6:$U$100,2,FALSE)),"",VLOOKUP($B10,[1]Ostatní!$C$6:$U$100,5+$G$4,FALSE))</f>
        <v>12</v>
      </c>
      <c r="H10" s="48" t="str">
        <f>IF(ISERROR(VLOOKUP($B10,[1]Ostatní!$C$6:$U$100,2,FALSE)),"",VLOOKUP($B10,[1]Ostatní!$C$6:$U$100,5+$H$4,FALSE))</f>
        <v>5,12</v>
      </c>
      <c r="I10" s="47">
        <f>IF(ISERROR(VLOOKUP($B10,[1]Ostatní!$C$6:$U$100,2,FALSE)),"",VLOOKUP($B10,[1]Ostatní!$C$6:$U$100,5+$I$4,FALSE))</f>
        <v>4</v>
      </c>
      <c r="J10" s="47">
        <f>IF(ISERROR(VLOOKUP($B10,[1]Ostatní!$C$6:$U$100,2,FALSE)),"",VLOOKUP($B10,[1]Ostatní!$C$6:$U$100,5+$J$4,FALSE))</f>
        <v>12</v>
      </c>
      <c r="K10" s="47">
        <f>IF(ISERROR(VLOOKUP($B10,[1]Ostatní!$C$6:$U$100,2,FALSE)),"",VLOOKUP($B10,[1]Ostatní!$C$6:$U$100,5+$K$4,FALSE))</f>
        <v>1</v>
      </c>
      <c r="L10" s="47">
        <f>IF(ISERROR(VLOOKUP($B10,[1]Ostatní!$C$6:$U$100,2,FALSE)),"",VLOOKUP($B10,[1]Ostatní!$C$6:$U$100,5+$L$4,FALSE))</f>
        <v>2</v>
      </c>
      <c r="M10" s="49">
        <f>IF(ISERROR(VLOOKUP($B10,[1]Ostatní!$C$6:$U$100,2,FALSE)),"",VLOOKUP($B10,[1]Ostatní!$C$6:$U$100,12+$M$4,FALSE))</f>
        <v>50.3</v>
      </c>
      <c r="N10" s="50">
        <f>IF(ISERROR(VLOOKUP($B10,[1]Ostatní!$C$6:$U$100,2,FALSE)),"",VLOOKUP($B10,[1]Ostatní!$C$6:$U$100,12+$N$4,FALSE))</f>
        <v>120</v>
      </c>
      <c r="O10" s="51">
        <f>IF(ISERROR(VLOOKUP($B10,[1]Ostatní!$C$6:$U$100,2,FALSE)),"",VLOOKUP($B10,[1]Ostatní!$C$6:$U$100,12+$O$4,FALSE))</f>
        <v>57.599999999999994</v>
      </c>
      <c r="P10" s="50">
        <f>IF(ISERROR(VLOOKUP($B10,[1]Ostatní!$C$6:$U$100,2,FALSE)),"",VLOOKUP($B10,[1]Ostatní!$C$6:$U$100,12+$P$4,FALSE))</f>
        <v>80</v>
      </c>
      <c r="Q10" s="50">
        <f>IF(ISERROR(VLOOKUP($B10,[1]Ostatní!$C$6:$U$100,2,FALSE)),"",VLOOKUP($B10,[1]Ostatní!$C$6:$U$100,12+$Q$4,FALSE))</f>
        <v>48</v>
      </c>
      <c r="R10" s="50">
        <f>IF(ISERROR(VLOOKUP($B10,[1]Ostatní!$C$6:$U$100,2,FALSE)),"",VLOOKUP($B10,[1]Ostatní!$C$6:$U$100,12+$R$4,FALSE))</f>
        <v>20</v>
      </c>
      <c r="S10" s="52">
        <f>IF(ISERROR(VLOOKUP($B10,[1]Ostatní!$C$6:$U$100,2,FALSE)),"",VLOOKUP($B10,[1]Ostatní!$C$6:$U$100,12+$S$4,FALSE))</f>
        <v>40</v>
      </c>
      <c r="T10" s="53">
        <f>IF(ISERROR(VLOOKUP($B10,[1]Ostatní!$C$6:$U$100,3,FALSE)),"",VLOOKUP($B10,[1]Ostatní!$C$6:$U$100,5,FALSE))</f>
        <v>415.9</v>
      </c>
    </row>
    <row r="11" spans="1:20" ht="15.75" x14ac:dyDescent="0.25">
      <c r="A11" s="41">
        <f>IF(C11="","",A10+1)</f>
        <v>6</v>
      </c>
      <c r="B11" s="42">
        <v>6</v>
      </c>
      <c r="C11" s="43" t="str">
        <f>IF(ISERROR(VLOOKUP($B11,[1]Ostatní!$C$6:$U$100,2,FALSE)),"",VLOOKUP($B11,[1]Ostatní!$C$6:$U$100,2,FALSE))</f>
        <v>Bílková Zlata</v>
      </c>
      <c r="D11" s="44">
        <f>IF(ISERROR(VLOOKUP($B11,[1]Ostatní!$C$6:$U$100,3,FALSE)),"",VLOOKUP($B11,[1]Ostatní!$C$6:$U$100,4,FALSE))</f>
        <v>2016</v>
      </c>
      <c r="E11" s="45"/>
      <c r="F11" s="46" t="str">
        <f>IF(ISERROR(VLOOKUP($B11,[1]Ostatní!$C$6:$U$100,2,FALSE)),"",IF(VLOOKUP($B11,[1]Ostatní!$C$6:$U$100,5+$F$4,FALSE)=0,"",(VLOOKUP($B11,[1]Ostatní!$C$6:$U$100,5+$F$4,FALSE))))</f>
        <v>14,11</v>
      </c>
      <c r="G11" s="47">
        <f>IF(ISERROR(VLOOKUP($B11,[1]Ostatní!$C$6:$U$100,2,FALSE)),"",VLOOKUP($B11,[1]Ostatní!$C$6:$U$100,5+$G$4,FALSE))</f>
        <v>12</v>
      </c>
      <c r="H11" s="48" t="str">
        <f>IF(ISERROR(VLOOKUP($B11,[1]Ostatní!$C$6:$U$100,2,FALSE)),"",VLOOKUP($B11,[1]Ostatní!$C$6:$U$100,5+$H$4,FALSE))</f>
        <v>5,88</v>
      </c>
      <c r="I11" s="47">
        <f>IF(ISERROR(VLOOKUP($B11,[1]Ostatní!$C$6:$U$100,2,FALSE)),"",VLOOKUP($B11,[1]Ostatní!$C$6:$U$100,5+$I$4,FALSE))</f>
        <v>3</v>
      </c>
      <c r="J11" s="47">
        <f>IF(ISERROR(VLOOKUP($B11,[1]Ostatní!$C$6:$U$100,2,FALSE)),"",VLOOKUP($B11,[1]Ostatní!$C$6:$U$100,5+$J$4,FALSE))</f>
        <v>12</v>
      </c>
      <c r="K11" s="47">
        <f>IF(ISERROR(VLOOKUP($B11,[1]Ostatní!$C$6:$U$100,2,FALSE)),"",VLOOKUP($B11,[1]Ostatní!$C$6:$U$100,5+$K$4,FALSE))</f>
        <v>0</v>
      </c>
      <c r="L11" s="47">
        <f>IF(ISERROR(VLOOKUP($B11,[1]Ostatní!$C$6:$U$100,2,FALSE)),"",VLOOKUP($B11,[1]Ostatní!$C$6:$U$100,5+$L$4,FALSE))</f>
        <v>0</v>
      </c>
      <c r="M11" s="49">
        <f>IF(ISERROR(VLOOKUP($B11,[1]Ostatní!$C$6:$U$100,2,FALSE)),"",VLOOKUP($B11,[1]Ostatní!$C$6:$U$100,12+$M$4,FALSE))</f>
        <v>58.900000000000006</v>
      </c>
      <c r="N11" s="50">
        <f>IF(ISERROR(VLOOKUP($B11,[1]Ostatní!$C$6:$U$100,2,FALSE)),"",VLOOKUP($B11,[1]Ostatní!$C$6:$U$100,12+$N$4,FALSE))</f>
        <v>120</v>
      </c>
      <c r="O11" s="51">
        <f>IF(ISERROR(VLOOKUP($B11,[1]Ostatní!$C$6:$U$100,2,FALSE)),"",VLOOKUP($B11,[1]Ostatní!$C$6:$U$100,12+$O$4,FALSE))</f>
        <v>42.400000000000006</v>
      </c>
      <c r="P11" s="50">
        <f>IF(ISERROR(VLOOKUP($B11,[1]Ostatní!$C$6:$U$100,2,FALSE)),"",VLOOKUP($B11,[1]Ostatní!$C$6:$U$100,12+$P$4,FALSE))</f>
        <v>60</v>
      </c>
      <c r="Q11" s="50">
        <f>IF(ISERROR(VLOOKUP($B11,[1]Ostatní!$C$6:$U$100,2,FALSE)),"",VLOOKUP($B11,[1]Ostatní!$C$6:$U$100,12+$Q$4,FALSE))</f>
        <v>48</v>
      </c>
      <c r="R11" s="50">
        <f>IF(ISERROR(VLOOKUP($B11,[1]Ostatní!$C$6:$U$100,2,FALSE)),"",VLOOKUP($B11,[1]Ostatní!$C$6:$U$100,12+$R$4,FALSE))</f>
        <v>0</v>
      </c>
      <c r="S11" s="52">
        <f>IF(ISERROR(VLOOKUP($B11,[1]Ostatní!$C$6:$U$100,2,FALSE)),"",VLOOKUP($B11,[1]Ostatní!$C$6:$U$100,12+$S$4,FALSE))</f>
        <v>0</v>
      </c>
      <c r="T11" s="53">
        <f>IF(ISERROR(VLOOKUP($B11,[1]Ostatní!$C$6:$U$100,3,FALSE)),"",VLOOKUP($B11,[1]Ostatní!$C$6:$U$100,5,FALSE))</f>
        <v>329.3</v>
      </c>
    </row>
    <row r="12" spans="1:20" ht="15.75" x14ac:dyDescent="0.25">
      <c r="A12" s="41">
        <f>IF(C12="","",A11+1)</f>
        <v>7</v>
      </c>
      <c r="B12" s="42">
        <v>7</v>
      </c>
      <c r="C12" s="43" t="str">
        <f>IF(ISERROR(VLOOKUP($B12,[1]Ostatní!$C$6:$U$100,2,FALSE)),"",VLOOKUP($B12,[1]Ostatní!$C$6:$U$100,2,FALSE))</f>
        <v>Horáková Beáta</v>
      </c>
      <c r="D12" s="44">
        <f>IF(ISERROR(VLOOKUP($B12,[1]Ostatní!$C$6:$U$100,3,FALSE)),"",VLOOKUP($B12,[1]Ostatní!$C$6:$U$100,4,FALSE))</f>
        <v>2018</v>
      </c>
      <c r="E12" s="45"/>
      <c r="F12" s="46" t="str">
        <f>IF(ISERROR(VLOOKUP($B12,[1]Ostatní!$C$6:$U$100,2,FALSE)),"",IF(VLOOKUP($B12,[1]Ostatní!$C$6:$U$100,5+$F$4,FALSE)=0,"",(VLOOKUP($B12,[1]Ostatní!$C$6:$U$100,5+$F$4,FALSE))))</f>
        <v>14,02</v>
      </c>
      <c r="G12" s="47">
        <f>IF(ISERROR(VLOOKUP($B12,[1]Ostatní!$C$6:$U$100,2,FALSE)),"",VLOOKUP($B12,[1]Ostatní!$C$6:$U$100,5+$G$4,FALSE))</f>
        <v>10</v>
      </c>
      <c r="H12" s="48" t="str">
        <f>IF(ISERROR(VLOOKUP($B12,[1]Ostatní!$C$6:$U$100,2,FALSE)),"",VLOOKUP($B12,[1]Ostatní!$C$6:$U$100,5+$H$4,FALSE))</f>
        <v>5,6</v>
      </c>
      <c r="I12" s="47">
        <f>IF(ISERROR(VLOOKUP($B12,[1]Ostatní!$C$6:$U$100,2,FALSE)),"",VLOOKUP($B12,[1]Ostatní!$C$6:$U$100,5+$I$4,FALSE))</f>
        <v>3</v>
      </c>
      <c r="J12" s="47">
        <f>IF(ISERROR(VLOOKUP($B12,[1]Ostatní!$C$6:$U$100,2,FALSE)),"",VLOOKUP($B12,[1]Ostatní!$C$6:$U$100,5+$J$4,FALSE))</f>
        <v>10</v>
      </c>
      <c r="K12" s="47">
        <f>IF(ISERROR(VLOOKUP($B12,[1]Ostatní!$C$6:$U$100,2,FALSE)),"",VLOOKUP($B12,[1]Ostatní!$C$6:$U$100,5+$K$4,FALSE))</f>
        <v>1</v>
      </c>
      <c r="L12" s="47">
        <f>IF(ISERROR(VLOOKUP($B12,[1]Ostatní!$C$6:$U$100,2,FALSE)),"",VLOOKUP($B12,[1]Ostatní!$C$6:$U$100,5+$L$4,FALSE))</f>
        <v>0</v>
      </c>
      <c r="M12" s="49">
        <f>IF(ISERROR(VLOOKUP($B12,[1]Ostatní!$C$6:$U$100,2,FALSE)),"",VLOOKUP($B12,[1]Ostatní!$C$6:$U$100,12+$M$4,FALSE))</f>
        <v>59.800000000000004</v>
      </c>
      <c r="N12" s="50">
        <f>IF(ISERROR(VLOOKUP($B12,[1]Ostatní!$C$6:$U$100,2,FALSE)),"",VLOOKUP($B12,[1]Ostatní!$C$6:$U$100,12+$N$4,FALSE))</f>
        <v>100</v>
      </c>
      <c r="O12" s="51">
        <f>IF(ISERROR(VLOOKUP($B12,[1]Ostatní!$C$6:$U$100,2,FALSE)),"",VLOOKUP($B12,[1]Ostatní!$C$6:$U$100,12+$O$4,FALSE))</f>
        <v>48.000000000000007</v>
      </c>
      <c r="P12" s="50">
        <f>IF(ISERROR(VLOOKUP($B12,[1]Ostatní!$C$6:$U$100,2,FALSE)),"",VLOOKUP($B12,[1]Ostatní!$C$6:$U$100,12+$P$4,FALSE))</f>
        <v>60</v>
      </c>
      <c r="Q12" s="50">
        <f>IF(ISERROR(VLOOKUP($B12,[1]Ostatní!$C$6:$U$100,2,FALSE)),"",VLOOKUP($B12,[1]Ostatní!$C$6:$U$100,12+$Q$4,FALSE))</f>
        <v>40</v>
      </c>
      <c r="R12" s="50">
        <f>IF(ISERROR(VLOOKUP($B12,[1]Ostatní!$C$6:$U$100,2,FALSE)),"",VLOOKUP($B12,[1]Ostatní!$C$6:$U$100,12+$R$4,FALSE))</f>
        <v>20</v>
      </c>
      <c r="S12" s="52">
        <f>IF(ISERROR(VLOOKUP($B12,[1]Ostatní!$C$6:$U$100,2,FALSE)),"",VLOOKUP($B12,[1]Ostatní!$C$6:$U$100,12+$S$4,FALSE))</f>
        <v>0</v>
      </c>
      <c r="T12" s="53">
        <f>IF(ISERROR(VLOOKUP($B12,[1]Ostatní!$C$6:$U$100,3,FALSE)),"",VLOOKUP($B12,[1]Ostatní!$C$6:$U$100,5,FALSE))</f>
        <v>327.8</v>
      </c>
    </row>
    <row r="13" spans="1:20" ht="30" x14ac:dyDescent="0.25">
      <c r="A13" s="41">
        <f>IF(C13="","",A12+1)</f>
        <v>8</v>
      </c>
      <c r="B13" s="42">
        <v>8</v>
      </c>
      <c r="C13" s="43" t="str">
        <f>IF(ISERROR(VLOOKUP($B13,[1]Ostatní!$C$6:$U$100,2,FALSE)),"",VLOOKUP($B13,[1]Ostatní!$C$6:$U$100,2,FALSE))</f>
        <v>Kučerňáková Pavlína</v>
      </c>
      <c r="D13" s="44">
        <f>IF(ISERROR(VLOOKUP($B13,[1]Ostatní!$C$6:$U$100,3,FALSE)),"",VLOOKUP($B13,[1]Ostatní!$C$6:$U$100,4,FALSE))</f>
        <v>2018</v>
      </c>
      <c r="E13" s="45"/>
      <c r="F13" s="46" t="str">
        <f>IF(ISERROR(VLOOKUP($B13,[1]Ostatní!$C$6:$U$100,2,FALSE)),"",IF(VLOOKUP($B13,[1]Ostatní!$C$6:$U$100,5+$F$4,FALSE)=0,"",(VLOOKUP($B13,[1]Ostatní!$C$6:$U$100,5+$F$4,FALSE))))</f>
        <v>17,16</v>
      </c>
      <c r="G13" s="47">
        <f>IF(ISERROR(VLOOKUP($B13,[1]Ostatní!$C$6:$U$100,2,FALSE)),"",VLOOKUP($B13,[1]Ostatní!$C$6:$U$100,5+$G$4,FALSE))</f>
        <v>8</v>
      </c>
      <c r="H13" s="48" t="str">
        <f>IF(ISERROR(VLOOKUP($B13,[1]Ostatní!$C$6:$U$100,2,FALSE)),"",VLOOKUP($B13,[1]Ostatní!$C$6:$U$100,5+$H$4,FALSE))</f>
        <v>6,26</v>
      </c>
      <c r="I13" s="47">
        <f>IF(ISERROR(VLOOKUP($B13,[1]Ostatní!$C$6:$U$100,2,FALSE)),"",VLOOKUP($B13,[1]Ostatní!$C$6:$U$100,5+$I$4,FALSE))</f>
        <v>4</v>
      </c>
      <c r="J13" s="47">
        <f>IF(ISERROR(VLOOKUP($B13,[1]Ostatní!$C$6:$U$100,2,FALSE)),"",VLOOKUP($B13,[1]Ostatní!$C$6:$U$100,5+$J$4,FALSE))</f>
        <v>6</v>
      </c>
      <c r="K13" s="47">
        <f>IF(ISERROR(VLOOKUP($B13,[1]Ostatní!$C$6:$U$100,2,FALSE)),"",VLOOKUP($B13,[1]Ostatní!$C$6:$U$100,5+$K$4,FALSE))</f>
        <v>1</v>
      </c>
      <c r="L13" s="47">
        <f>IF(ISERROR(VLOOKUP($B13,[1]Ostatní!$C$6:$U$100,2,FALSE)),"",VLOOKUP($B13,[1]Ostatní!$C$6:$U$100,5+$L$4,FALSE))</f>
        <v>0</v>
      </c>
      <c r="M13" s="49">
        <f>IF(ISERROR(VLOOKUP($B13,[1]Ostatní!$C$6:$U$100,2,FALSE)),"",VLOOKUP($B13,[1]Ostatní!$C$6:$U$100,12+$M$4,FALSE))</f>
        <v>28.4</v>
      </c>
      <c r="N13" s="50">
        <f>IF(ISERROR(VLOOKUP($B13,[1]Ostatní!$C$6:$U$100,2,FALSE)),"",VLOOKUP($B13,[1]Ostatní!$C$6:$U$100,12+$N$4,FALSE))</f>
        <v>80</v>
      </c>
      <c r="O13" s="51">
        <f>IF(ISERROR(VLOOKUP($B13,[1]Ostatní!$C$6:$U$100,2,FALSE)),"",VLOOKUP($B13,[1]Ostatní!$C$6:$U$100,12+$O$4,FALSE))</f>
        <v>34.800000000000004</v>
      </c>
      <c r="P13" s="50">
        <f>IF(ISERROR(VLOOKUP($B13,[1]Ostatní!$C$6:$U$100,2,FALSE)),"",VLOOKUP($B13,[1]Ostatní!$C$6:$U$100,12+$P$4,FALSE))</f>
        <v>80</v>
      </c>
      <c r="Q13" s="50">
        <f>IF(ISERROR(VLOOKUP($B13,[1]Ostatní!$C$6:$U$100,2,FALSE)),"",VLOOKUP($B13,[1]Ostatní!$C$6:$U$100,12+$Q$4,FALSE))</f>
        <v>24</v>
      </c>
      <c r="R13" s="50">
        <f>IF(ISERROR(VLOOKUP($B13,[1]Ostatní!$C$6:$U$100,2,FALSE)),"",VLOOKUP($B13,[1]Ostatní!$C$6:$U$100,12+$R$4,FALSE))</f>
        <v>20</v>
      </c>
      <c r="S13" s="52">
        <f>IF(ISERROR(VLOOKUP($B13,[1]Ostatní!$C$6:$U$100,2,FALSE)),"",VLOOKUP($B13,[1]Ostatní!$C$6:$U$100,12+$S$4,FALSE))</f>
        <v>0</v>
      </c>
      <c r="T13" s="53">
        <f>IF(ISERROR(VLOOKUP($B13,[1]Ostatní!$C$6:$U$100,3,FALSE)),"",VLOOKUP($B13,[1]Ostatní!$C$6:$U$100,5,FALSE))</f>
        <v>267.20000000000005</v>
      </c>
    </row>
    <row r="14" spans="1:20" ht="15.75" x14ac:dyDescent="0.25">
      <c r="A14" s="41">
        <f>IF(C14="","",A13+1)</f>
        <v>9</v>
      </c>
      <c r="B14" s="42">
        <v>9</v>
      </c>
      <c r="C14" s="43" t="str">
        <f>IF(ISERROR(VLOOKUP($B14,[1]Ostatní!$C$6:$U$100,2,FALSE)),"",VLOOKUP($B14,[1]Ostatní!$C$6:$U$100,2,FALSE))</f>
        <v>Číhalová Žofie</v>
      </c>
      <c r="D14" s="44">
        <f>IF(ISERROR(VLOOKUP($B14,[1]Ostatní!$C$6:$U$100,3,FALSE)),"",VLOOKUP($B14,[1]Ostatní!$C$6:$U$100,4,FALSE))</f>
        <v>2018</v>
      </c>
      <c r="E14" s="45"/>
      <c r="F14" s="46" t="str">
        <f>IF(ISERROR(VLOOKUP($B14,[1]Ostatní!$C$6:$U$100,2,FALSE)),"",IF(VLOOKUP($B14,[1]Ostatní!$C$6:$U$100,5+$F$4,FALSE)=0,"",(VLOOKUP($B14,[1]Ostatní!$C$6:$U$100,5+$F$4,FALSE))))</f>
        <v>16,84</v>
      </c>
      <c r="G14" s="47">
        <f>IF(ISERROR(VLOOKUP($B14,[1]Ostatní!$C$6:$U$100,2,FALSE)),"",VLOOKUP($B14,[1]Ostatní!$C$6:$U$100,5+$G$4,FALSE))</f>
        <v>9</v>
      </c>
      <c r="H14" s="48" t="str">
        <f>IF(ISERROR(VLOOKUP($B14,[1]Ostatní!$C$6:$U$100,2,FALSE)),"",VLOOKUP($B14,[1]Ostatní!$C$6:$U$100,5+$H$4,FALSE))</f>
        <v>6,75</v>
      </c>
      <c r="I14" s="47">
        <f>IF(ISERROR(VLOOKUP($B14,[1]Ostatní!$C$6:$U$100,2,FALSE)),"",VLOOKUP($B14,[1]Ostatní!$C$6:$U$100,5+$I$4,FALSE))</f>
        <v>3</v>
      </c>
      <c r="J14" s="47">
        <f>IF(ISERROR(VLOOKUP($B14,[1]Ostatní!$C$6:$U$100,2,FALSE)),"",VLOOKUP($B14,[1]Ostatní!$C$6:$U$100,5+$J$4,FALSE))</f>
        <v>11</v>
      </c>
      <c r="K14" s="47">
        <f>IF(ISERROR(VLOOKUP($B14,[1]Ostatní!$C$6:$U$100,2,FALSE)),"",VLOOKUP($B14,[1]Ostatní!$C$6:$U$100,5+$K$4,FALSE))</f>
        <v>0</v>
      </c>
      <c r="L14" s="47">
        <f>IF(ISERROR(VLOOKUP($B14,[1]Ostatní!$C$6:$U$100,2,FALSE)),"",VLOOKUP($B14,[1]Ostatní!$C$6:$U$100,5+$L$4,FALSE))</f>
        <v>0</v>
      </c>
      <c r="M14" s="49">
        <f>IF(ISERROR(VLOOKUP($B14,[1]Ostatní!$C$6:$U$100,2,FALSE)),"",VLOOKUP($B14,[1]Ostatní!$C$6:$U$100,12+$M$4,FALSE))</f>
        <v>31.6</v>
      </c>
      <c r="N14" s="50">
        <f>IF(ISERROR(VLOOKUP($B14,[1]Ostatní!$C$6:$U$100,2,FALSE)),"",VLOOKUP($B14,[1]Ostatní!$C$6:$U$100,12+$N$4,FALSE))</f>
        <v>90</v>
      </c>
      <c r="O14" s="51">
        <f>IF(ISERROR(VLOOKUP($B14,[1]Ostatní!$C$6:$U$100,2,FALSE)),"",VLOOKUP($B14,[1]Ostatní!$C$6:$U$100,12+$O$4,FALSE))</f>
        <v>25</v>
      </c>
      <c r="P14" s="50">
        <f>IF(ISERROR(VLOOKUP($B14,[1]Ostatní!$C$6:$U$100,2,FALSE)),"",VLOOKUP($B14,[1]Ostatní!$C$6:$U$100,12+$P$4,FALSE))</f>
        <v>60</v>
      </c>
      <c r="Q14" s="50">
        <f>IF(ISERROR(VLOOKUP($B14,[1]Ostatní!$C$6:$U$100,2,FALSE)),"",VLOOKUP($B14,[1]Ostatní!$C$6:$U$100,12+$Q$4,FALSE))</f>
        <v>44</v>
      </c>
      <c r="R14" s="50">
        <f>IF(ISERROR(VLOOKUP($B14,[1]Ostatní!$C$6:$U$100,2,FALSE)),"",VLOOKUP($B14,[1]Ostatní!$C$6:$U$100,12+$R$4,FALSE))</f>
        <v>0</v>
      </c>
      <c r="S14" s="52">
        <f>IF(ISERROR(VLOOKUP($B14,[1]Ostatní!$C$6:$U$100,2,FALSE)),"",VLOOKUP($B14,[1]Ostatní!$C$6:$U$100,12+$S$4,FALSE))</f>
        <v>0</v>
      </c>
      <c r="T14" s="53">
        <f>IF(ISERROR(VLOOKUP($B14,[1]Ostatní!$C$6:$U$100,3,FALSE)),"",VLOOKUP($B14,[1]Ostatní!$C$6:$U$100,5,FALSE))</f>
        <v>250.6</v>
      </c>
    </row>
    <row r="15" spans="1:20" ht="15.75" x14ac:dyDescent="0.25">
      <c r="A15" s="41">
        <f>IF(C15="","",A14+1)</f>
        <v>10</v>
      </c>
      <c r="B15" s="42">
        <v>10</v>
      </c>
      <c r="C15" s="43" t="str">
        <f>IF(ISERROR(VLOOKUP($B15,[1]Ostatní!$C$6:$U$100,2,FALSE)),"",VLOOKUP($B15,[1]Ostatní!$C$6:$U$100,2,FALSE))</f>
        <v>Gabrielová Verunka</v>
      </c>
      <c r="D15" s="44">
        <f>IF(ISERROR(VLOOKUP($B15,[1]Ostatní!$C$6:$U$100,3,FALSE)),"",VLOOKUP($B15,[1]Ostatní!$C$6:$U$100,4,FALSE))</f>
        <v>2021</v>
      </c>
      <c r="E15" s="45"/>
      <c r="F15" s="46" t="str">
        <f>IF(ISERROR(VLOOKUP($B15,[1]Ostatní!$C$6:$U$100,2,FALSE)),"",IF(VLOOKUP($B15,[1]Ostatní!$C$6:$U$100,5+$F$4,FALSE)=0,"",(VLOOKUP($B15,[1]Ostatní!$C$6:$U$100,5+$F$4,FALSE))))</f>
        <v>18,96</v>
      </c>
      <c r="G15" s="47">
        <f>IF(ISERROR(VLOOKUP($B15,[1]Ostatní!$C$6:$U$100,2,FALSE)),"",VLOOKUP($B15,[1]Ostatní!$C$6:$U$100,5+$G$4,FALSE))</f>
        <v>6</v>
      </c>
      <c r="H15" s="48" t="str">
        <f>IF(ISERROR(VLOOKUP($B15,[1]Ostatní!$C$6:$U$100,2,FALSE)),"",VLOOKUP($B15,[1]Ostatní!$C$6:$U$100,5+$H$4,FALSE))</f>
        <v>6,88</v>
      </c>
      <c r="I15" s="47">
        <f>IF(ISERROR(VLOOKUP($B15,[1]Ostatní!$C$6:$U$100,2,FALSE)),"",VLOOKUP($B15,[1]Ostatní!$C$6:$U$100,5+$I$4,FALSE))</f>
        <v>4</v>
      </c>
      <c r="J15" s="47">
        <f>IF(ISERROR(VLOOKUP($B15,[1]Ostatní!$C$6:$U$100,2,FALSE)),"",VLOOKUP($B15,[1]Ostatní!$C$6:$U$100,5+$J$4,FALSE))</f>
        <v>8</v>
      </c>
      <c r="K15" s="47">
        <f>IF(ISERROR(VLOOKUP($B15,[1]Ostatní!$C$6:$U$100,2,FALSE)),"",VLOOKUP($B15,[1]Ostatní!$C$6:$U$100,5+$K$4,FALSE))</f>
        <v>1</v>
      </c>
      <c r="L15" s="47">
        <f>IF(ISERROR(VLOOKUP($B15,[1]Ostatní!$C$6:$U$100,2,FALSE)),"",VLOOKUP($B15,[1]Ostatní!$C$6:$U$100,5+$L$4,FALSE))</f>
        <v>1</v>
      </c>
      <c r="M15" s="49">
        <f>IF(ISERROR(VLOOKUP($B15,[1]Ostatní!$C$6:$U$100,2,FALSE)),"",VLOOKUP($B15,[1]Ostatní!$C$6:$U$100,12+$M$4,FALSE))</f>
        <v>10.399999999999991</v>
      </c>
      <c r="N15" s="50">
        <f>IF(ISERROR(VLOOKUP($B15,[1]Ostatní!$C$6:$U$100,2,FALSE)),"",VLOOKUP($B15,[1]Ostatní!$C$6:$U$100,12+$N$4,FALSE))</f>
        <v>60</v>
      </c>
      <c r="O15" s="51">
        <f>IF(ISERROR(VLOOKUP($B15,[1]Ostatní!$C$6:$U$100,2,FALSE)),"",VLOOKUP($B15,[1]Ostatní!$C$6:$U$100,12+$O$4,FALSE))</f>
        <v>22.400000000000002</v>
      </c>
      <c r="P15" s="50">
        <f>IF(ISERROR(VLOOKUP($B15,[1]Ostatní!$C$6:$U$100,2,FALSE)),"",VLOOKUP($B15,[1]Ostatní!$C$6:$U$100,12+$P$4,FALSE))</f>
        <v>80</v>
      </c>
      <c r="Q15" s="50">
        <f>IF(ISERROR(VLOOKUP($B15,[1]Ostatní!$C$6:$U$100,2,FALSE)),"",VLOOKUP($B15,[1]Ostatní!$C$6:$U$100,12+$Q$4,FALSE))</f>
        <v>32</v>
      </c>
      <c r="R15" s="50">
        <f>IF(ISERROR(VLOOKUP($B15,[1]Ostatní!$C$6:$U$100,2,FALSE)),"",VLOOKUP($B15,[1]Ostatní!$C$6:$U$100,12+$R$4,FALSE))</f>
        <v>20</v>
      </c>
      <c r="S15" s="52">
        <f>IF(ISERROR(VLOOKUP($B15,[1]Ostatní!$C$6:$U$100,2,FALSE)),"",VLOOKUP($B15,[1]Ostatní!$C$6:$U$100,12+$S$4,FALSE))</f>
        <v>20</v>
      </c>
      <c r="T15" s="53">
        <f>IF(ISERROR(VLOOKUP($B15,[1]Ostatní!$C$6:$U$100,3,FALSE)),"",VLOOKUP($B15,[1]Ostatní!$C$6:$U$100,5,FALSE))</f>
        <v>244.8</v>
      </c>
    </row>
    <row r="16" spans="1:20" ht="30" x14ac:dyDescent="0.25">
      <c r="A16" s="41">
        <f>IF(C16="","",A15+1)</f>
        <v>11</v>
      </c>
      <c r="B16" s="42">
        <v>11</v>
      </c>
      <c r="C16" s="43" t="str">
        <f>IF(ISERROR(VLOOKUP($B16,[1]Ostatní!$C$6:$U$100,2,FALSE)),"",VLOOKUP($B16,[1]Ostatní!$C$6:$U$100,2,FALSE))</f>
        <v>Lochmanová Terezka</v>
      </c>
      <c r="D16" s="44">
        <f>IF(ISERROR(VLOOKUP($B16,[1]Ostatní!$C$6:$U$100,3,FALSE)),"",VLOOKUP($B16,[1]Ostatní!$C$6:$U$100,4,FALSE))</f>
        <v>2020</v>
      </c>
      <c r="E16" s="45"/>
      <c r="F16" s="46" t="str">
        <f>IF(ISERROR(VLOOKUP($B16,[1]Ostatní!$C$6:$U$100,2,FALSE)),"",IF(VLOOKUP($B16,[1]Ostatní!$C$6:$U$100,5+$F$4,FALSE)=0,"",(VLOOKUP($B16,[1]Ostatní!$C$6:$U$100,5+$F$4,FALSE))))</f>
        <v>17,22</v>
      </c>
      <c r="G16" s="47">
        <f>IF(ISERROR(VLOOKUP($B16,[1]Ostatní!$C$6:$U$100,2,FALSE)),"",VLOOKUP($B16,[1]Ostatní!$C$6:$U$100,5+$G$4,FALSE))</f>
        <v>6</v>
      </c>
      <c r="H16" s="48" t="str">
        <f>IF(ISERROR(VLOOKUP($B16,[1]Ostatní!$C$6:$U$100,2,FALSE)),"",VLOOKUP($B16,[1]Ostatní!$C$6:$U$100,5+$H$4,FALSE))</f>
        <v>8,91</v>
      </c>
      <c r="I16" s="47">
        <f>IF(ISERROR(VLOOKUP($B16,[1]Ostatní!$C$6:$U$100,2,FALSE)),"",VLOOKUP($B16,[1]Ostatní!$C$6:$U$100,5+$I$4,FALSE))</f>
        <v>1</v>
      </c>
      <c r="J16" s="47">
        <f>IF(ISERROR(VLOOKUP($B16,[1]Ostatní!$C$6:$U$100,2,FALSE)),"",VLOOKUP($B16,[1]Ostatní!$C$6:$U$100,5+$J$4,FALSE))</f>
        <v>9</v>
      </c>
      <c r="K16" s="47">
        <f>IF(ISERROR(VLOOKUP($B16,[1]Ostatní!$C$6:$U$100,2,FALSE)),"",VLOOKUP($B16,[1]Ostatní!$C$6:$U$100,5+$K$4,FALSE))</f>
        <v>2</v>
      </c>
      <c r="L16" s="47">
        <f>IF(ISERROR(VLOOKUP($B16,[1]Ostatní!$C$6:$U$100,2,FALSE)),"",VLOOKUP($B16,[1]Ostatní!$C$6:$U$100,5+$L$4,FALSE))</f>
        <v>2</v>
      </c>
      <c r="M16" s="49">
        <f>IF(ISERROR(VLOOKUP($B16,[1]Ostatní!$C$6:$U$100,2,FALSE)),"",VLOOKUP($B16,[1]Ostatní!$C$6:$U$100,12+$M$4,FALSE))</f>
        <v>27.800000000000011</v>
      </c>
      <c r="N16" s="50">
        <f>IF(ISERROR(VLOOKUP($B16,[1]Ostatní!$C$6:$U$100,2,FALSE)),"",VLOOKUP($B16,[1]Ostatní!$C$6:$U$100,12+$N$4,FALSE))</f>
        <v>60</v>
      </c>
      <c r="O16" s="51">
        <f>IF(ISERROR(VLOOKUP($B16,[1]Ostatní!$C$6:$U$100,2,FALSE)),"",VLOOKUP($B16,[1]Ostatní!$C$6:$U$100,12+$O$4,FALSE))</f>
        <v>0</v>
      </c>
      <c r="P16" s="50">
        <f>IF(ISERROR(VLOOKUP($B16,[1]Ostatní!$C$6:$U$100,2,FALSE)),"",VLOOKUP($B16,[1]Ostatní!$C$6:$U$100,12+$P$4,FALSE))</f>
        <v>20</v>
      </c>
      <c r="Q16" s="50">
        <f>IF(ISERROR(VLOOKUP($B16,[1]Ostatní!$C$6:$U$100,2,FALSE)),"",VLOOKUP($B16,[1]Ostatní!$C$6:$U$100,12+$Q$4,FALSE))</f>
        <v>36</v>
      </c>
      <c r="R16" s="50">
        <f>IF(ISERROR(VLOOKUP($B16,[1]Ostatní!$C$6:$U$100,2,FALSE)),"",VLOOKUP($B16,[1]Ostatní!$C$6:$U$100,12+$R$4,FALSE))</f>
        <v>40</v>
      </c>
      <c r="S16" s="52">
        <f>IF(ISERROR(VLOOKUP($B16,[1]Ostatní!$C$6:$U$100,2,FALSE)),"",VLOOKUP($B16,[1]Ostatní!$C$6:$U$100,12+$S$4,FALSE))</f>
        <v>40</v>
      </c>
      <c r="T16" s="53">
        <f>IF(ISERROR(VLOOKUP($B16,[1]Ostatní!$C$6:$U$100,3,FALSE)),"",VLOOKUP($B16,[1]Ostatní!$C$6:$U$100,5,FALSE))</f>
        <v>223.8</v>
      </c>
    </row>
    <row r="17" spans="1:20" ht="15.75" x14ac:dyDescent="0.25">
      <c r="A17" s="41">
        <f>IF(C17="","",A16+1)</f>
        <v>12</v>
      </c>
      <c r="B17" s="42">
        <v>12</v>
      </c>
      <c r="C17" s="43" t="str">
        <f>IF(ISERROR(VLOOKUP($B17,[1]Ostatní!$C$6:$U$100,2,FALSE)),"",VLOOKUP($B17,[1]Ostatní!$C$6:$U$100,2,FALSE))</f>
        <v>Kučerňáková Tereza</v>
      </c>
      <c r="D17" s="44">
        <f>IF(ISERROR(VLOOKUP($B17,[1]Ostatní!$C$6:$U$100,3,FALSE)),"",VLOOKUP($B17,[1]Ostatní!$C$6:$U$100,4,FALSE))</f>
        <v>2022</v>
      </c>
      <c r="E17" s="45"/>
      <c r="F17" s="46" t="str">
        <f>IF(ISERROR(VLOOKUP($B17,[1]Ostatní!$C$6:$U$100,2,FALSE)),"",IF(VLOOKUP($B17,[1]Ostatní!$C$6:$U$100,5+$F$4,FALSE)=0,"",(VLOOKUP($B17,[1]Ostatní!$C$6:$U$100,5+$F$4,FALSE))))</f>
        <v>19,38</v>
      </c>
      <c r="G17" s="47">
        <f>IF(ISERROR(VLOOKUP($B17,[1]Ostatní!$C$6:$U$100,2,FALSE)),"",VLOOKUP($B17,[1]Ostatní!$C$6:$U$100,5+$G$4,FALSE))</f>
        <v>5</v>
      </c>
      <c r="H17" s="48" t="str">
        <f>IF(ISERROR(VLOOKUP($B17,[1]Ostatní!$C$6:$U$100,2,FALSE)),"",VLOOKUP($B17,[1]Ostatní!$C$6:$U$100,5+$H$4,FALSE))</f>
        <v>8,9</v>
      </c>
      <c r="I17" s="47">
        <f>IF(ISERROR(VLOOKUP($B17,[1]Ostatní!$C$6:$U$100,2,FALSE)),"",VLOOKUP($B17,[1]Ostatní!$C$6:$U$100,5+$I$4,FALSE))</f>
        <v>1</v>
      </c>
      <c r="J17" s="47">
        <f>IF(ISERROR(VLOOKUP($B17,[1]Ostatní!$C$6:$U$100,2,FALSE)),"",VLOOKUP($B17,[1]Ostatní!$C$6:$U$100,5+$J$4,FALSE))</f>
        <v>5</v>
      </c>
      <c r="K17" s="47">
        <f>IF(ISERROR(VLOOKUP($B17,[1]Ostatní!$C$6:$U$100,2,FALSE)),"",VLOOKUP($B17,[1]Ostatní!$C$6:$U$100,5+$K$4,FALSE))</f>
        <v>0</v>
      </c>
      <c r="L17" s="47">
        <f>IF(ISERROR(VLOOKUP($B17,[1]Ostatní!$C$6:$U$100,2,FALSE)),"",VLOOKUP($B17,[1]Ostatní!$C$6:$U$100,5+$L$4,FALSE))</f>
        <v>0</v>
      </c>
      <c r="M17" s="49">
        <f>IF(ISERROR(VLOOKUP($B17,[1]Ostatní!$C$6:$U$100,2,FALSE)),"",VLOOKUP($B17,[1]Ostatní!$C$6:$U$100,12+$M$4,FALSE))</f>
        <v>6.2000000000000099</v>
      </c>
      <c r="N17" s="50">
        <f>IF(ISERROR(VLOOKUP($B17,[1]Ostatní!$C$6:$U$100,2,FALSE)),"",VLOOKUP($B17,[1]Ostatní!$C$6:$U$100,12+$N$4,FALSE))</f>
        <v>50</v>
      </c>
      <c r="O17" s="51">
        <f>IF(ISERROR(VLOOKUP($B17,[1]Ostatní!$C$6:$U$100,2,FALSE)),"",VLOOKUP($B17,[1]Ostatní!$C$6:$U$100,12+$O$4,FALSE))</f>
        <v>0</v>
      </c>
      <c r="P17" s="50">
        <f>IF(ISERROR(VLOOKUP($B17,[1]Ostatní!$C$6:$U$100,2,FALSE)),"",VLOOKUP($B17,[1]Ostatní!$C$6:$U$100,12+$P$4,FALSE))</f>
        <v>20</v>
      </c>
      <c r="Q17" s="50">
        <f>IF(ISERROR(VLOOKUP($B17,[1]Ostatní!$C$6:$U$100,2,FALSE)),"",VLOOKUP($B17,[1]Ostatní!$C$6:$U$100,12+$Q$4,FALSE))</f>
        <v>20</v>
      </c>
      <c r="R17" s="50">
        <f>IF(ISERROR(VLOOKUP($B17,[1]Ostatní!$C$6:$U$100,2,FALSE)),"",VLOOKUP($B17,[1]Ostatní!$C$6:$U$100,12+$R$4,FALSE))</f>
        <v>0</v>
      </c>
      <c r="S17" s="52">
        <f>IF(ISERROR(VLOOKUP($B17,[1]Ostatní!$C$6:$U$100,2,FALSE)),"",VLOOKUP($B17,[1]Ostatní!$C$6:$U$100,12+$S$4,FALSE))</f>
        <v>0</v>
      </c>
      <c r="T17" s="53">
        <f>IF(ISERROR(VLOOKUP($B17,[1]Ostatní!$C$6:$U$100,3,FALSE)),"",VLOOKUP($B17,[1]Ostatní!$C$6:$U$100,5,FALSE))</f>
        <v>96.200000000000017</v>
      </c>
    </row>
    <row r="18" spans="1:20" ht="15.75" x14ac:dyDescent="0.25">
      <c r="A18" s="41">
        <f>IF(C18="","",A17+1)</f>
        <v>13</v>
      </c>
      <c r="B18" s="42">
        <v>13</v>
      </c>
      <c r="C18" s="43" t="str">
        <f>IF(ISERROR(VLOOKUP($B18,[1]Ostatní!$C$6:$U$100,2,FALSE)),"",VLOOKUP($B18,[1]Ostatní!$C$6:$U$100,2,FALSE))</f>
        <v>Janoušková Liliana</v>
      </c>
      <c r="D18" s="44">
        <f>IF(ISERROR(VLOOKUP($B18,[1]Ostatní!$C$6:$U$100,3,FALSE)),"",VLOOKUP($B18,[1]Ostatní!$C$6:$U$100,4,FALSE))</f>
        <v>2022</v>
      </c>
      <c r="E18" s="45"/>
      <c r="F18" s="46" t="str">
        <f>IF(ISERROR(VLOOKUP($B18,[1]Ostatní!$C$6:$U$100,2,FALSE)),"",IF(VLOOKUP($B18,[1]Ostatní!$C$6:$U$100,5+$F$4,FALSE)=0,"",(VLOOKUP($B18,[1]Ostatní!$C$6:$U$100,5+$F$4,FALSE))))</f>
        <v>21,11</v>
      </c>
      <c r="G18" s="47">
        <f>IF(ISERROR(VLOOKUP($B18,[1]Ostatní!$C$6:$U$100,2,FALSE)),"",VLOOKUP($B18,[1]Ostatní!$C$6:$U$100,5+$G$4,FALSE))</f>
        <v>4</v>
      </c>
      <c r="H18" s="48" t="str">
        <f>IF(ISERROR(VLOOKUP($B18,[1]Ostatní!$C$6:$U$100,2,FALSE)),"",VLOOKUP($B18,[1]Ostatní!$C$6:$U$100,5+$H$4,FALSE))</f>
        <v>9,26</v>
      </c>
      <c r="I18" s="47">
        <f>IF(ISERROR(VLOOKUP($B18,[1]Ostatní!$C$6:$U$100,2,FALSE)),"",VLOOKUP($B18,[1]Ostatní!$C$6:$U$100,5+$I$4,FALSE))</f>
        <v>1</v>
      </c>
      <c r="J18" s="47">
        <f>IF(ISERROR(VLOOKUP($B18,[1]Ostatní!$C$6:$U$100,2,FALSE)),"",VLOOKUP($B18,[1]Ostatní!$C$6:$U$100,5+$J$4,FALSE))</f>
        <v>7</v>
      </c>
      <c r="K18" s="47">
        <f>IF(ISERROR(VLOOKUP($B18,[1]Ostatní!$C$6:$U$100,2,FALSE)),"",VLOOKUP($B18,[1]Ostatní!$C$6:$U$100,5+$K$4,FALSE))</f>
        <v>0</v>
      </c>
      <c r="L18" s="47">
        <f>IF(ISERROR(VLOOKUP($B18,[1]Ostatní!$C$6:$U$100,2,FALSE)),"",VLOOKUP($B18,[1]Ostatní!$C$6:$U$100,5+$L$4,FALSE))</f>
        <v>0</v>
      </c>
      <c r="M18" s="49">
        <f>IF(ISERROR(VLOOKUP($B18,[1]Ostatní!$C$6:$U$100,2,FALSE)),"",VLOOKUP($B18,[1]Ostatní!$C$6:$U$100,12+$M$4,FALSE))</f>
        <v>0</v>
      </c>
      <c r="N18" s="50">
        <f>IF(ISERROR(VLOOKUP($B18,[1]Ostatní!$C$6:$U$100,2,FALSE)),"",VLOOKUP($B18,[1]Ostatní!$C$6:$U$100,12+$N$4,FALSE))</f>
        <v>40</v>
      </c>
      <c r="O18" s="51">
        <f>IF(ISERROR(VLOOKUP($B18,[1]Ostatní!$C$6:$U$100,2,FALSE)),"",VLOOKUP($B18,[1]Ostatní!$C$6:$U$100,12+$O$4,FALSE))</f>
        <v>0</v>
      </c>
      <c r="P18" s="50">
        <f>IF(ISERROR(VLOOKUP($B18,[1]Ostatní!$C$6:$U$100,2,FALSE)),"",VLOOKUP($B18,[1]Ostatní!$C$6:$U$100,12+$P$4,FALSE))</f>
        <v>20</v>
      </c>
      <c r="Q18" s="50">
        <f>IF(ISERROR(VLOOKUP($B18,[1]Ostatní!$C$6:$U$100,2,FALSE)),"",VLOOKUP($B18,[1]Ostatní!$C$6:$U$100,12+$Q$4,FALSE))</f>
        <v>28</v>
      </c>
      <c r="R18" s="50">
        <f>IF(ISERROR(VLOOKUP($B18,[1]Ostatní!$C$6:$U$100,2,FALSE)),"",VLOOKUP($B18,[1]Ostatní!$C$6:$U$100,12+$R$4,FALSE))</f>
        <v>0</v>
      </c>
      <c r="S18" s="52">
        <f>IF(ISERROR(VLOOKUP($B18,[1]Ostatní!$C$6:$U$100,2,FALSE)),"",VLOOKUP($B18,[1]Ostatní!$C$6:$U$100,12+$S$4,FALSE))</f>
        <v>0</v>
      </c>
      <c r="T18" s="53">
        <f>IF(ISERROR(VLOOKUP($B18,[1]Ostatní!$C$6:$U$100,3,FALSE)),"",VLOOKUP($B18,[1]Ostatní!$C$6:$U$100,5,FALSE))</f>
        <v>88</v>
      </c>
    </row>
    <row r="19" spans="1:20" ht="15.75" x14ac:dyDescent="0.25">
      <c r="A19" s="41">
        <f>IF(C19="","",A18+1)</f>
        <v>14</v>
      </c>
      <c r="B19" s="42">
        <v>14</v>
      </c>
      <c r="C19" s="43" t="str">
        <f>IF(ISERROR(VLOOKUP($B19,[1]Ostatní!$C$6:$U$100,2,FALSE)),"",VLOOKUP($B19,[1]Ostatní!$C$6:$U$100,2,FALSE))</f>
        <v>Fialová Šarlota</v>
      </c>
      <c r="D19" s="44">
        <f>IF(ISERROR(VLOOKUP($B19,[1]Ostatní!$C$6:$U$100,3,FALSE)),"",VLOOKUP($B19,[1]Ostatní!$C$6:$U$100,4,FALSE))</f>
        <v>2023</v>
      </c>
      <c r="E19" s="45"/>
      <c r="F19" s="46" t="str">
        <f>IF(ISERROR(VLOOKUP($B19,[1]Ostatní!$C$6:$U$100,2,FALSE)),"",IF(VLOOKUP($B19,[1]Ostatní!$C$6:$U$100,5+$F$4,FALSE)=0,"",(VLOOKUP($B19,[1]Ostatní!$C$6:$U$100,5+$F$4,FALSE))))</f>
        <v>24,05</v>
      </c>
      <c r="G19" s="47">
        <f>IF(ISERROR(VLOOKUP($B19,[1]Ostatní!$C$6:$U$100,2,FALSE)),"",VLOOKUP($B19,[1]Ostatní!$C$6:$U$100,5+$G$4,FALSE))</f>
        <v>0</v>
      </c>
      <c r="H19" s="48" t="str">
        <f>IF(ISERROR(VLOOKUP($B19,[1]Ostatní!$C$6:$U$100,2,FALSE)),"",VLOOKUP($B19,[1]Ostatní!$C$6:$U$100,5+$H$4,FALSE))</f>
        <v>8,96</v>
      </c>
      <c r="I19" s="47">
        <f>IF(ISERROR(VLOOKUP($B19,[1]Ostatní!$C$6:$U$100,2,FALSE)),"",VLOOKUP($B19,[1]Ostatní!$C$6:$U$100,5+$I$4,FALSE))</f>
        <v>0</v>
      </c>
      <c r="J19" s="47">
        <f>IF(ISERROR(VLOOKUP($B19,[1]Ostatní!$C$6:$U$100,2,FALSE)),"",VLOOKUP($B19,[1]Ostatní!$C$6:$U$100,5+$J$4,FALSE))</f>
        <v>4</v>
      </c>
      <c r="K19" s="47">
        <f>IF(ISERROR(VLOOKUP($B19,[1]Ostatní!$C$6:$U$100,2,FALSE)),"",VLOOKUP($B19,[1]Ostatní!$C$6:$U$100,5+$K$4,FALSE))</f>
        <v>0</v>
      </c>
      <c r="L19" s="47">
        <f>IF(ISERROR(VLOOKUP($B19,[1]Ostatní!$C$6:$U$100,2,FALSE)),"",VLOOKUP($B19,[1]Ostatní!$C$6:$U$100,5+$L$4,FALSE))</f>
        <v>0</v>
      </c>
      <c r="M19" s="49">
        <f>IF(ISERROR(VLOOKUP($B19,[1]Ostatní!$C$6:$U$100,2,FALSE)),"",VLOOKUP($B19,[1]Ostatní!$C$6:$U$100,12+$M$4,FALSE))</f>
        <v>0</v>
      </c>
      <c r="N19" s="50">
        <f>IF(ISERROR(VLOOKUP($B19,[1]Ostatní!$C$6:$U$100,2,FALSE)),"",VLOOKUP($B19,[1]Ostatní!$C$6:$U$100,12+$N$4,FALSE))</f>
        <v>0</v>
      </c>
      <c r="O19" s="51">
        <f>IF(ISERROR(VLOOKUP($B19,[1]Ostatní!$C$6:$U$100,2,FALSE)),"",VLOOKUP($B19,[1]Ostatní!$C$6:$U$100,12+$O$4,FALSE))</f>
        <v>0</v>
      </c>
      <c r="P19" s="50">
        <f>IF(ISERROR(VLOOKUP($B19,[1]Ostatní!$C$6:$U$100,2,FALSE)),"",VLOOKUP($B19,[1]Ostatní!$C$6:$U$100,12+$P$4,FALSE))</f>
        <v>0</v>
      </c>
      <c r="Q19" s="50">
        <f>IF(ISERROR(VLOOKUP($B19,[1]Ostatní!$C$6:$U$100,2,FALSE)),"",VLOOKUP($B19,[1]Ostatní!$C$6:$U$100,12+$Q$4,FALSE))</f>
        <v>16</v>
      </c>
      <c r="R19" s="50">
        <f>IF(ISERROR(VLOOKUP($B19,[1]Ostatní!$C$6:$U$100,2,FALSE)),"",VLOOKUP($B19,[1]Ostatní!$C$6:$U$100,12+$R$4,FALSE))</f>
        <v>0</v>
      </c>
      <c r="S19" s="52">
        <f>IF(ISERROR(VLOOKUP($B19,[1]Ostatní!$C$6:$U$100,2,FALSE)),"",VLOOKUP($B19,[1]Ostatní!$C$6:$U$100,12+$S$4,FALSE))</f>
        <v>0</v>
      </c>
      <c r="T19" s="53">
        <f>IF(ISERROR(VLOOKUP($B19,[1]Ostatní!$C$6:$U$100,3,FALSE)),"",VLOOKUP($B19,[1]Ostatní!$C$6:$U$100,5,FALSE))</f>
        <v>16</v>
      </c>
    </row>
    <row r="20" spans="1:20" ht="16.5" thickBot="1" x14ac:dyDescent="0.3">
      <c r="A20" s="41" t="str">
        <f>IF(C20="","",#REF!+1)</f>
        <v/>
      </c>
      <c r="B20" s="42">
        <v>150</v>
      </c>
      <c r="C20" s="54" t="str">
        <f>IF(ISERROR(VLOOKUP($B20,[1]Ostatní!$C$6:$U$100,2,FALSE)),"",VLOOKUP($B20,[1]Ostatní!$C$6:$U$100,2,FALSE))</f>
        <v/>
      </c>
      <c r="D20" s="55" t="str">
        <f>IF(ISERROR(VLOOKUP($B20,[1]Ostatní!$C$6:$U$100,3,FALSE)),"",VLOOKUP($B20,[1]Ostatní!$C$6:$U$100,4,FALSE))</f>
        <v/>
      </c>
      <c r="E20" s="56"/>
      <c r="F20" s="57" t="str">
        <f>IF(ISERROR(VLOOKUP($B20,[1]Ostatní!$C$6:$U$100,2,FALSE)),"",IF(VLOOKUP($B20,[1]Ostatní!$C$6:$U$100,5+$F$4,FALSE)=0,"",(VLOOKUP($B20,[1]Ostatní!$C$6:$U$100,5+$F$4,FALSE))))</f>
        <v/>
      </c>
      <c r="G20" s="58" t="str">
        <f>IF(ISERROR(VLOOKUP($B20,[1]Ostatní!$C$6:$U$100,2,FALSE)),"",VLOOKUP($B20,[1]Ostatní!$C$6:$U$100,5+$G$4,FALSE))</f>
        <v/>
      </c>
      <c r="H20" s="59" t="str">
        <f>IF(ISERROR(VLOOKUP($B20,[1]Ostatní!$C$6:$U$100,2,FALSE)),"",VLOOKUP($B20,[1]Ostatní!$C$6:$U$100,5+$H$4,FALSE))</f>
        <v/>
      </c>
      <c r="I20" s="58" t="str">
        <f>IF(ISERROR(VLOOKUP($B20,[1]Ostatní!$C$6:$U$100,2,FALSE)),"",VLOOKUP($B20,[1]Ostatní!$C$6:$U$100,5+$I$4,FALSE))</f>
        <v/>
      </c>
      <c r="J20" s="58" t="str">
        <f>IF(ISERROR(VLOOKUP($B20,[1]Ostatní!$C$6:$U$100,2,FALSE)),"",VLOOKUP($B20,[1]Ostatní!$C$6:$U$100,5+$J$4,FALSE))</f>
        <v/>
      </c>
      <c r="K20" s="58" t="str">
        <f>IF(ISERROR(VLOOKUP($B20,[1]Ostatní!$C$6:$U$100,2,FALSE)),"",VLOOKUP($B20,[1]Ostatní!$C$6:$U$100,5+$K$4,FALSE))</f>
        <v/>
      </c>
      <c r="L20" s="58" t="str">
        <f>IF(ISERROR(VLOOKUP($B20,[1]Ostatní!$C$6:$U$100,2,FALSE)),"",VLOOKUP($B20,[1]Ostatní!$C$6:$U$100,5+$L$4,FALSE))</f>
        <v/>
      </c>
      <c r="M20" s="60" t="str">
        <f>IF(ISERROR(VLOOKUP($B20,[1]Ostatní!$C$6:$U$100,2,FALSE)),"",VLOOKUP($B20,[1]Ostatní!$C$6:$U$100,12+$M$4,FALSE))</f>
        <v/>
      </c>
      <c r="N20" s="61" t="str">
        <f>IF(ISERROR(VLOOKUP($B20,[1]Ostatní!$C$6:$U$100,2,FALSE)),"",VLOOKUP($B20,[1]Ostatní!$C$6:$U$100,12+$N$4,FALSE))</f>
        <v/>
      </c>
      <c r="O20" s="62" t="str">
        <f>IF(ISERROR(VLOOKUP($B20,[1]Ostatní!$C$6:$U$100,2,FALSE)),"",VLOOKUP($B20,[1]Ostatní!$C$6:$U$100,12+$O$4,FALSE))</f>
        <v/>
      </c>
      <c r="P20" s="61" t="str">
        <f>IF(ISERROR(VLOOKUP($B20,[1]Ostatní!$C$6:$U$100,2,FALSE)),"",VLOOKUP($B20,[1]Ostatní!$C$6:$U$100,12+$P$4,FALSE))</f>
        <v/>
      </c>
      <c r="Q20" s="61" t="str">
        <f>IF(ISERROR(VLOOKUP($B20,[1]Ostatní!$C$6:$U$100,2,FALSE)),"",VLOOKUP($B20,[1]Ostatní!$C$6:$U$100,12+$Q$4,FALSE))</f>
        <v/>
      </c>
      <c r="R20" s="61" t="str">
        <f>IF(ISERROR(VLOOKUP($B20,[1]Ostatní!$C$6:$U$100,2,FALSE)),"",VLOOKUP($B20,[1]Ostatní!$C$6:$U$100,12+$R$4,FALSE))</f>
        <v/>
      </c>
      <c r="S20" s="63" t="str">
        <f>IF(ISERROR(VLOOKUP($B20,[1]Ostatní!$C$6:$U$100,2,FALSE)),"",VLOOKUP($B20,[1]Ostatní!$C$6:$U$100,12+$S$4,FALSE))</f>
        <v/>
      </c>
      <c r="T20" s="64" t="str">
        <f>IF(ISERROR(VLOOKUP($B20,[1]Ostatní!$C$6:$U$100,3,FALSE)),"",VLOOKUP($B20,[1]Ostatní!$C$6:$U$100,5,FALSE))</f>
        <v/>
      </c>
    </row>
    <row r="21" spans="1:20" ht="16.5" thickTop="1" thickBot="1" x14ac:dyDescent="0.3">
      <c r="A21" s="65" t="str">
        <f ca="1">CONCATENATE("Dívky starší ",[1]Vstup!$V$174," - ",[1]Vstup!$V$175-1)</f>
        <v>Dívky starší 2012 - 2015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</row>
    <row r="22" spans="1:20" ht="16.5" thickTop="1" x14ac:dyDescent="0.25">
      <c r="A22" s="41">
        <v>1</v>
      </c>
      <c r="B22" s="68">
        <v>1</v>
      </c>
      <c r="C22" s="69" t="str">
        <f>IF(ISERROR(VLOOKUP($B22,[1]Dívky!$C$6:$U$100,2,FALSE)),"",VLOOKUP($B22,[1]Dívky!$C$6:$U$100,2,FALSE))</f>
        <v>Dudková Nela</v>
      </c>
      <c r="D22" s="70">
        <f>IF(ISERROR(VLOOKUP($B22,[1]Dívky!$C$6:$U$100,3,FALSE)),"",VLOOKUP($B22,[1]Dívky!$C$6:$U$100,4,FALSE))</f>
        <v>2013</v>
      </c>
      <c r="E22" s="71"/>
      <c r="F22" s="72" t="str">
        <f>IF(ISERROR(VLOOKUP($B22,[1]Dívky!$C$6:$U$100,2,FALSE)),"",IF(VLOOKUP($B22,[1]Dívky!$C$6:$U$100,5+$F$4,FALSE)=0,"",(VLOOKUP($B22,[1]Dívky!$C$6:$U$100,5+$F$4,FALSE))))</f>
        <v>13,33</v>
      </c>
      <c r="G22" s="73">
        <f>IF(ISERROR(VLOOKUP($B22,[1]Dívky!$C$6:$U$100,2,FALSE)),"",VLOOKUP($B22,[1]Dívky!$C$6:$U$100,5+$G$4,FALSE))</f>
        <v>17</v>
      </c>
      <c r="H22" s="74" t="str">
        <f>IF(ISERROR(VLOOKUP($B22,[1]Dívky!$C$6:$U$100,2,FALSE)),"",VLOOKUP($B22,[1]Dívky!$C$6:$U$100,5+$H$4,FALSE))</f>
        <v>4,71</v>
      </c>
      <c r="I22" s="73">
        <f>IF(ISERROR(VLOOKUP($B22,[1]Dívky!$C$6:$U$100,2,FALSE)),"",VLOOKUP($B22,[1]Dívky!$C$6:$U$100,5+$I$4,FALSE))</f>
        <v>5</v>
      </c>
      <c r="J22" s="73">
        <f>IF(ISERROR(VLOOKUP($B22,[1]Dívky!$C$6:$U$100,2,FALSE)),"",VLOOKUP($B22,[1]Dívky!$C$6:$U$100,5+$J$4,FALSE))</f>
        <v>18</v>
      </c>
      <c r="K22" s="73">
        <f>IF(ISERROR(VLOOKUP($B22,[1]Dívky!$C$6:$U$100,2,FALSE)),"",VLOOKUP($B22,[1]Dívky!$C$6:$U$100,5+$K$4,FALSE))</f>
        <v>2</v>
      </c>
      <c r="L22" s="73">
        <f>IF(ISERROR(VLOOKUP($B22,[1]Dívky!$C$6:$U$100,2,FALSE)),"",VLOOKUP($B22,[1]Dívky!$C$6:$U$100,5+$L$4,FALSE))</f>
        <v>3</v>
      </c>
      <c r="M22" s="75">
        <f>IF(ISERROR(VLOOKUP($B22,[1]Dívky!$C$6:$U$100,2,FALSE)),"",VLOOKUP($B22,[1]Dívky!$C$6:$U$100,12+$M$4,FALSE))</f>
        <v>66.7</v>
      </c>
      <c r="N22" s="76">
        <f>IF(ISERROR(VLOOKUP($B22,[1]Dívky!$C$6:$U$100,2,FALSE)),"",VLOOKUP($B22,[1]Dívky!$C$6:$U$100,12+$N$4,FALSE))</f>
        <v>170</v>
      </c>
      <c r="O22" s="77">
        <f>IF(ISERROR(VLOOKUP($B22,[1]Dívky!$C$6:$U$100,2,FALSE)),"",VLOOKUP($B22,[1]Dívky!$C$6:$U$100,12+$O$4,FALSE))</f>
        <v>65.8</v>
      </c>
      <c r="P22" s="76">
        <f>IF(ISERROR(VLOOKUP($B22,[1]Dívky!$C$6:$U$100,2,FALSE)),"",VLOOKUP($B22,[1]Dívky!$C$6:$U$100,12+$P$4,FALSE))</f>
        <v>100</v>
      </c>
      <c r="Q22" s="76">
        <f>IF(ISERROR(VLOOKUP($B22,[1]Dívky!$C$6:$U$100,2,FALSE)),"",VLOOKUP($B22,[1]Dívky!$C$6:$U$100,12+$Q$4,FALSE))</f>
        <v>72</v>
      </c>
      <c r="R22" s="76">
        <f>IF(ISERROR(VLOOKUP($B22,[1]Dívky!$C$6:$U$100,2,FALSE)),"",VLOOKUP($B22,[1]Dívky!$C$6:$U$100,12+$R$4,FALSE))</f>
        <v>40</v>
      </c>
      <c r="S22" s="78">
        <f>IF(ISERROR(VLOOKUP($B22,[1]Dívky!$C$6:$U$100,2,FALSE)),"",VLOOKUP($B22,[1]Dívky!$C$6:$U$100,12+$S$4,FALSE))</f>
        <v>60</v>
      </c>
      <c r="T22" s="79">
        <f>IF(ISERROR(VLOOKUP($B22,[1]Dívky!$C$6:$U$100,3,FALSE)),"",VLOOKUP($B22,[1]Dívky!$C$6:$U$100,5,FALSE))</f>
        <v>574.5</v>
      </c>
    </row>
    <row r="23" spans="1:20" ht="16.5" thickBot="1" x14ac:dyDescent="0.3">
      <c r="A23" s="41">
        <f>IF(C23="","",A22+1)</f>
        <v>2</v>
      </c>
      <c r="B23" s="68">
        <v>2</v>
      </c>
      <c r="C23" s="69" t="str">
        <f>IF(ISERROR(VLOOKUP($B23,[1]Dívky!$C$6:$U$100,2,FALSE)),"",VLOOKUP($B23,[1]Dívky!$C$6:$U$100,2,FALSE))</f>
        <v>Straková Veronika</v>
      </c>
      <c r="D23" s="70">
        <f>IF(ISERROR(VLOOKUP($B23,[1]Dívky!$C$6:$U$100,3,FALSE)),"",VLOOKUP($B23,[1]Dívky!$C$6:$U$100,4,FALSE))</f>
        <v>2014</v>
      </c>
      <c r="E23" s="71"/>
      <c r="F23" s="72" t="str">
        <f>IF(ISERROR(VLOOKUP($B23,[1]Dívky!$C$6:$U$100,2,FALSE)),"",IF(VLOOKUP($B23,[1]Dívky!$C$6:$U$100,5+$F$4,FALSE)=0,"",(VLOOKUP($B23,[1]Dívky!$C$6:$U$100,5+$F$4,FALSE))))</f>
        <v>15,31</v>
      </c>
      <c r="G23" s="73">
        <f>IF(ISERROR(VLOOKUP($B23,[1]Dívky!$C$6:$U$100,2,FALSE)),"",VLOOKUP($B23,[1]Dívky!$C$6:$U$100,5+$G$4,FALSE))</f>
        <v>10</v>
      </c>
      <c r="H23" s="74" t="str">
        <f>IF(ISERROR(VLOOKUP($B23,[1]Dívky!$C$6:$U$100,2,FALSE)),"",VLOOKUP($B23,[1]Dívky!$C$6:$U$100,5+$H$4,FALSE))</f>
        <v>4,25</v>
      </c>
      <c r="I23" s="73">
        <f>IF(ISERROR(VLOOKUP($B23,[1]Dívky!$C$6:$U$100,2,FALSE)),"",VLOOKUP($B23,[1]Dívky!$C$6:$U$100,5+$I$4,FALSE))</f>
        <v>3</v>
      </c>
      <c r="J23" s="73">
        <f>IF(ISERROR(VLOOKUP($B23,[1]Dívky!$C$6:$U$100,2,FALSE)),"",VLOOKUP($B23,[1]Dívky!$C$6:$U$100,5+$J$4,FALSE))</f>
        <v>20</v>
      </c>
      <c r="K23" s="73">
        <f>IF(ISERROR(VLOOKUP($B23,[1]Dívky!$C$6:$U$100,2,FALSE)),"",VLOOKUP($B23,[1]Dívky!$C$6:$U$100,5+$K$4,FALSE))</f>
        <v>1</v>
      </c>
      <c r="L23" s="73">
        <f>IF(ISERROR(VLOOKUP($B23,[1]Dívky!$C$6:$U$100,2,FALSE)),"",VLOOKUP($B23,[1]Dívky!$C$6:$U$100,5+$L$4,FALSE))</f>
        <v>4</v>
      </c>
      <c r="M23" s="75">
        <f>IF(ISERROR(VLOOKUP($B23,[1]Dívky!$C$6:$U$100,2,FALSE)),"",VLOOKUP($B23,[1]Dívky!$C$6:$U$100,12+$M$4,FALSE))</f>
        <v>46.899999999999991</v>
      </c>
      <c r="N23" s="76">
        <f>IF(ISERROR(VLOOKUP($B23,[1]Dívky!$C$6:$U$100,2,FALSE)),"",VLOOKUP($B23,[1]Dívky!$C$6:$U$100,12+$N$4,FALSE))</f>
        <v>100</v>
      </c>
      <c r="O23" s="77">
        <f>IF(ISERROR(VLOOKUP($B23,[1]Dívky!$C$6:$U$100,2,FALSE)),"",VLOOKUP($B23,[1]Dívky!$C$6:$U$100,12+$O$4,FALSE))</f>
        <v>75</v>
      </c>
      <c r="P23" s="76">
        <f>IF(ISERROR(VLOOKUP($B23,[1]Dívky!$C$6:$U$100,2,FALSE)),"",VLOOKUP($B23,[1]Dívky!$C$6:$U$100,12+$P$4,FALSE))</f>
        <v>60</v>
      </c>
      <c r="Q23" s="76">
        <f>IF(ISERROR(VLOOKUP($B23,[1]Dívky!$C$6:$U$100,2,FALSE)),"",VLOOKUP($B23,[1]Dívky!$C$6:$U$100,12+$Q$4,FALSE))</f>
        <v>80</v>
      </c>
      <c r="R23" s="76">
        <f>IF(ISERROR(VLOOKUP($B23,[1]Dívky!$C$6:$U$100,2,FALSE)),"",VLOOKUP($B23,[1]Dívky!$C$6:$U$100,12+$R$4,FALSE))</f>
        <v>20</v>
      </c>
      <c r="S23" s="78">
        <f>IF(ISERROR(VLOOKUP($B23,[1]Dívky!$C$6:$U$100,2,FALSE)),"",VLOOKUP($B23,[1]Dívky!$C$6:$U$100,12+$S$4,FALSE))</f>
        <v>80</v>
      </c>
      <c r="T23" s="79">
        <f>IF(ISERROR(VLOOKUP($B23,[1]Dívky!$C$6:$U$100,3,FALSE)),"",VLOOKUP($B23,[1]Dívky!$C$6:$U$100,5,FALSE))</f>
        <v>461.9</v>
      </c>
    </row>
    <row r="24" spans="1:20" ht="16.5" thickTop="1" thickBot="1" x14ac:dyDescent="0.3">
      <c r="A24" s="65" t="str">
        <f ca="1">CONCATENATE("Mladší žáci ",[1]Vstup!$V$175," a mladší")</f>
        <v>Mladší žáci 2016 a mladší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7"/>
    </row>
    <row r="25" spans="1:20" ht="16.5" thickTop="1" x14ac:dyDescent="0.25">
      <c r="A25" s="41">
        <v>1</v>
      </c>
      <c r="B25" s="68">
        <v>1</v>
      </c>
      <c r="C25" s="69" t="str">
        <f>IF(ISERROR(VLOOKUP($B25,[1]Mladší!$C$6:$U$100,2,FALSE)),"",VLOOKUP($B25,[1]Mladší!$C$6:$U$100,2,FALSE))</f>
        <v>Vaněk David</v>
      </c>
      <c r="D25" s="70">
        <f>IF(ISERROR(VLOOKUP($B25,[1]Mladší!$C$6:$U$100,3,FALSE)),"",VLOOKUP($B25,[1]Mladší!$C$6:$U$100,4,FALSE))</f>
        <v>2016</v>
      </c>
      <c r="E25" s="71"/>
      <c r="F25" s="72" t="str">
        <f>IF(ISERROR(VLOOKUP($B25,[1]Mladší!$C$6:$U$100,2,FALSE)),"",VLOOKUP($B25,[1]Mladší!$C$6:$U$100,5+$F$4,FALSE))</f>
        <v>12,84</v>
      </c>
      <c r="G25" s="73">
        <f>IF(ISERROR(VLOOKUP($B25,[1]Mladší!$C$6:$U$100,2,FALSE)),"",VLOOKUP($B25,[1]Mladší!$C$6:$U$100,5+$G$4,FALSE))</f>
        <v>12</v>
      </c>
      <c r="H25" s="74" t="str">
        <f>IF(ISERROR(VLOOKUP($B25,[1]Mladší!$C$6:$U$100,2,FALSE)),"",VLOOKUP($B25,[1]Mladší!$C$6:$U$100,5+$H$4,FALSE))</f>
        <v>3,55</v>
      </c>
      <c r="I25" s="73">
        <f>IF(ISERROR(VLOOKUP($B25,[1]Mladší!$C$6:$U$100,2,FALSE)),"",VLOOKUP($B25,[1]Mladší!$C$6:$U$100,5+$I$4,FALSE))</f>
        <v>5</v>
      </c>
      <c r="J25" s="73">
        <f>IF(ISERROR(VLOOKUP($B25,[1]Mladší!$C$6:$U$100,2,FALSE)),"",VLOOKUP($B25,[1]Mladší!$C$6:$U$100,5+$J$4,FALSE))</f>
        <v>24</v>
      </c>
      <c r="K25" s="73">
        <f>IF(ISERROR(VLOOKUP($B25,[1]Mladší!$C$6:$U$100,2,FALSE)),"",VLOOKUP($B25,[1]Mladší!$C$6:$U$100,5+$K$4,FALSE))</f>
        <v>5</v>
      </c>
      <c r="L25" s="73">
        <f>IF(ISERROR(VLOOKUP($B25,[1]Mladší!$C$6:$U$100,2,FALSE)),"",VLOOKUP($B25,[1]Mladší!$C$6:$U$100,5+$L$4,FALSE))</f>
        <v>4</v>
      </c>
      <c r="M25" s="75">
        <f>IF(ISERROR(VLOOKUP($B25,[1]Mladší!$C$6:$U$100,2,FALSE)),"",VLOOKUP($B25,[1]Mladší!$C$6:$U$100,12+$M$4,FALSE))</f>
        <v>71.599999999999994</v>
      </c>
      <c r="N25" s="76">
        <f>IF(ISERROR(VLOOKUP($B25,[1]Mladší!$C$6:$U$100,2,FALSE)),"",VLOOKUP($B25,[1]Mladší!$C$6:$U$100,12+$N$4,FALSE))</f>
        <v>120</v>
      </c>
      <c r="O25" s="77">
        <f>IF(ISERROR(VLOOKUP($B25,[1]Mladší!$C$6:$U$100,2,FALSE)),"",VLOOKUP($B25,[1]Mladší!$C$6:$U$100,12+$O$4,FALSE))</f>
        <v>89</v>
      </c>
      <c r="P25" s="76">
        <f>IF(ISERROR(VLOOKUP($B25,[1]Mladší!$C$6:$U$100,2,FALSE)),"",VLOOKUP($B25,[1]Mladší!$C$6:$U$100,12+$P$4,FALSE))</f>
        <v>100</v>
      </c>
      <c r="Q25" s="76">
        <f>IF(ISERROR(VLOOKUP($B25,[1]Mladší!$C$6:$U$100,2,FALSE)),"",VLOOKUP($B25,[1]Mladší!$C$6:$U$100,12+$Q$4,FALSE))</f>
        <v>96</v>
      </c>
      <c r="R25" s="76">
        <f>IF(ISERROR(VLOOKUP($B25,[1]Mladší!$C$6:$U$100,2,FALSE)),"",VLOOKUP($B25,[1]Mladší!$C$6:$U$100,12+$R$4,FALSE))</f>
        <v>100</v>
      </c>
      <c r="S25" s="78">
        <f>IF(ISERROR(VLOOKUP($B25,[1]Mladší!$C$6:$U$100,2,FALSE)),"",VLOOKUP($B25,[1]Mladší!$C$6:$U$100,12+$S$4,FALSE))</f>
        <v>80</v>
      </c>
      <c r="T25" s="79">
        <f>IF(ISERROR(VLOOKUP($B25,[1]Mladší!$C$6:$U$100,3,FALSE)),"",VLOOKUP($B25,[1]Mladší!$C$6:$U$100,5,FALSE))</f>
        <v>656.6</v>
      </c>
    </row>
    <row r="26" spans="1:20" ht="15.75" x14ac:dyDescent="0.25">
      <c r="A26" s="41">
        <f>IF(C26="","",A25+1)</f>
        <v>2</v>
      </c>
      <c r="B26" s="68">
        <v>2</v>
      </c>
      <c r="C26" s="69" t="str">
        <f>IF(ISERROR(VLOOKUP($B26,[1]Mladší!$C$6:$U$100,2,FALSE)),"",VLOOKUP($B26,[1]Mladší!$C$6:$U$100,2,FALSE))</f>
        <v>Cuth Tomáš</v>
      </c>
      <c r="D26" s="70">
        <f>IF(ISERROR(VLOOKUP($B26,[1]Mladší!$C$6:$U$100,3,FALSE)),"",VLOOKUP($B26,[1]Mladší!$C$6:$U$100,4,FALSE))</f>
        <v>2016</v>
      </c>
      <c r="E26" s="71"/>
      <c r="F26" s="72" t="str">
        <f>IF(ISERROR(VLOOKUP($B26,[1]Mladší!$C$6:$U$100,2,FALSE)),"",VLOOKUP($B26,[1]Mladší!$C$6:$U$100,5+$F$4,FALSE))</f>
        <v>13,17</v>
      </c>
      <c r="G26" s="73">
        <f>IF(ISERROR(VLOOKUP($B26,[1]Mladší!$C$6:$U$100,2,FALSE)),"",VLOOKUP($B26,[1]Mladší!$C$6:$U$100,5+$G$4,FALSE))</f>
        <v>14</v>
      </c>
      <c r="H26" s="74" t="str">
        <f>IF(ISERROR(VLOOKUP($B26,[1]Mladší!$C$6:$U$100,2,FALSE)),"",VLOOKUP($B26,[1]Mladší!$C$6:$U$100,5+$H$4,FALSE))</f>
        <v>3,8</v>
      </c>
      <c r="I26" s="73">
        <f>IF(ISERROR(VLOOKUP($B26,[1]Mladší!$C$6:$U$100,2,FALSE)),"",VLOOKUP($B26,[1]Mladší!$C$6:$U$100,5+$I$4,FALSE))</f>
        <v>5</v>
      </c>
      <c r="J26" s="73">
        <f>IF(ISERROR(VLOOKUP($B26,[1]Mladší!$C$6:$U$100,2,FALSE)),"",VLOOKUP($B26,[1]Mladší!$C$6:$U$100,5+$J$4,FALSE))</f>
        <v>21</v>
      </c>
      <c r="K26" s="73">
        <f>IF(ISERROR(VLOOKUP($B26,[1]Mladší!$C$6:$U$100,2,FALSE)),"",VLOOKUP($B26,[1]Mladší!$C$6:$U$100,5+$K$4,FALSE))</f>
        <v>4</v>
      </c>
      <c r="L26" s="73">
        <f>IF(ISERROR(VLOOKUP($B26,[1]Mladší!$C$6:$U$100,2,FALSE)),"",VLOOKUP($B26,[1]Mladší!$C$6:$U$100,5+$L$4,FALSE))</f>
        <v>4</v>
      </c>
      <c r="M26" s="75">
        <f>IF(ISERROR(VLOOKUP($B26,[1]Mladší!$C$6:$U$100,2,FALSE)),"",VLOOKUP($B26,[1]Mladší!$C$6:$U$100,12+$M$4,FALSE))</f>
        <v>68.3</v>
      </c>
      <c r="N26" s="76">
        <f>IF(ISERROR(VLOOKUP($B26,[1]Mladší!$C$6:$U$100,2,FALSE)),"",VLOOKUP($B26,[1]Mladší!$C$6:$U$100,12+$N$4,FALSE))</f>
        <v>140</v>
      </c>
      <c r="O26" s="77">
        <f>IF(ISERROR(VLOOKUP($B26,[1]Mladší!$C$6:$U$100,2,FALSE)),"",VLOOKUP($B26,[1]Mladší!$C$6:$U$100,12+$O$4,FALSE))</f>
        <v>84</v>
      </c>
      <c r="P26" s="76">
        <f>IF(ISERROR(VLOOKUP($B26,[1]Mladší!$C$6:$U$100,2,FALSE)),"",VLOOKUP($B26,[1]Mladší!$C$6:$U$100,12+$P$4,FALSE))</f>
        <v>100</v>
      </c>
      <c r="Q26" s="76">
        <f>IF(ISERROR(VLOOKUP($B26,[1]Mladší!$C$6:$U$100,2,FALSE)),"",VLOOKUP($B26,[1]Mladší!$C$6:$U$100,12+$Q$4,FALSE))</f>
        <v>84</v>
      </c>
      <c r="R26" s="76">
        <f>IF(ISERROR(VLOOKUP($B26,[1]Mladší!$C$6:$U$100,2,FALSE)),"",VLOOKUP($B26,[1]Mladší!$C$6:$U$100,12+$R$4,FALSE))</f>
        <v>80</v>
      </c>
      <c r="S26" s="78">
        <f>IF(ISERROR(VLOOKUP($B26,[1]Mladší!$C$6:$U$100,2,FALSE)),"",VLOOKUP($B26,[1]Mladší!$C$6:$U$100,12+$S$4,FALSE))</f>
        <v>80</v>
      </c>
      <c r="T26" s="79">
        <f>IF(ISERROR(VLOOKUP($B26,[1]Mladší!$C$6:$U$100,3,FALSE)),"",VLOOKUP($B26,[1]Mladší!$C$6:$U$100,5,FALSE))</f>
        <v>636.29999999999995</v>
      </c>
    </row>
    <row r="27" spans="1:20" ht="15.75" x14ac:dyDescent="0.25">
      <c r="A27" s="41">
        <f>IF(C27="","",A26+1)</f>
        <v>3</v>
      </c>
      <c r="B27" s="68">
        <v>3</v>
      </c>
      <c r="C27" s="69" t="str">
        <f>IF(ISERROR(VLOOKUP($B27,[1]Mladší!$C$6:$U$100,2,FALSE)),"",VLOOKUP($B27,[1]Mladší!$C$6:$U$100,2,FALSE))</f>
        <v>Březina Adam</v>
      </c>
      <c r="D27" s="70">
        <f>IF(ISERROR(VLOOKUP($B27,[1]Mladší!$C$6:$U$100,3,FALSE)),"",VLOOKUP($B27,[1]Mladší!$C$6:$U$100,4,FALSE))</f>
        <v>2016</v>
      </c>
      <c r="E27" s="71"/>
      <c r="F27" s="72" t="str">
        <f>IF(ISERROR(VLOOKUP($B27,[1]Mladší!$C$6:$U$100,2,FALSE)),"",VLOOKUP($B27,[1]Mladší!$C$6:$U$100,5+$F$4,FALSE))</f>
        <v>12,99</v>
      </c>
      <c r="G27" s="73">
        <f>IF(ISERROR(VLOOKUP($B27,[1]Mladší!$C$6:$U$100,2,FALSE)),"",VLOOKUP($B27,[1]Mladší!$C$6:$U$100,5+$G$4,FALSE))</f>
        <v>13</v>
      </c>
      <c r="H27" s="74" t="str">
        <f>IF(ISERROR(VLOOKUP($B27,[1]Mladší!$C$6:$U$100,2,FALSE)),"",VLOOKUP($B27,[1]Mladší!$C$6:$U$100,5+$H$4,FALSE))</f>
        <v>3,64</v>
      </c>
      <c r="I27" s="73">
        <f>IF(ISERROR(VLOOKUP($B27,[1]Mladší!$C$6:$U$100,2,FALSE)),"",VLOOKUP($B27,[1]Mladší!$C$6:$U$100,5+$I$4,FALSE))</f>
        <v>5</v>
      </c>
      <c r="J27" s="73">
        <f>IF(ISERROR(VLOOKUP($B27,[1]Mladší!$C$6:$U$100,2,FALSE)),"",VLOOKUP($B27,[1]Mladší!$C$6:$U$100,5+$J$4,FALSE))</f>
        <v>23</v>
      </c>
      <c r="K27" s="73">
        <f>IF(ISERROR(VLOOKUP($B27,[1]Mladší!$C$6:$U$100,2,FALSE)),"",VLOOKUP($B27,[1]Mladší!$C$6:$U$100,5+$K$4,FALSE))</f>
        <v>4</v>
      </c>
      <c r="L27" s="73">
        <f>IF(ISERROR(VLOOKUP($B27,[1]Mladší!$C$6:$U$100,2,FALSE)),"",VLOOKUP($B27,[1]Mladší!$C$6:$U$100,5+$L$4,FALSE))</f>
        <v>3</v>
      </c>
      <c r="M27" s="75">
        <f>IF(ISERROR(VLOOKUP($B27,[1]Mladší!$C$6:$U$100,2,FALSE)),"",VLOOKUP($B27,[1]Mladší!$C$6:$U$100,12+$M$4,FALSE))</f>
        <v>70.099999999999994</v>
      </c>
      <c r="N27" s="76">
        <f>IF(ISERROR(VLOOKUP($B27,[1]Mladší!$C$6:$U$100,2,FALSE)),"",VLOOKUP($B27,[1]Mladší!$C$6:$U$100,12+$N$4,FALSE))</f>
        <v>130</v>
      </c>
      <c r="O27" s="77">
        <f>IF(ISERROR(VLOOKUP($B27,[1]Mladší!$C$6:$U$100,2,FALSE)),"",VLOOKUP($B27,[1]Mladší!$C$6:$U$100,12+$O$4,FALSE))</f>
        <v>87.199999999999989</v>
      </c>
      <c r="P27" s="76">
        <f>IF(ISERROR(VLOOKUP($B27,[1]Mladší!$C$6:$U$100,2,FALSE)),"",VLOOKUP($B27,[1]Mladší!$C$6:$U$100,12+$P$4,FALSE))</f>
        <v>100</v>
      </c>
      <c r="Q27" s="76">
        <f>IF(ISERROR(VLOOKUP($B27,[1]Mladší!$C$6:$U$100,2,FALSE)),"",VLOOKUP($B27,[1]Mladší!$C$6:$U$100,12+$Q$4,FALSE))</f>
        <v>92</v>
      </c>
      <c r="R27" s="76">
        <f>IF(ISERROR(VLOOKUP($B27,[1]Mladší!$C$6:$U$100,2,FALSE)),"",VLOOKUP($B27,[1]Mladší!$C$6:$U$100,12+$R$4,FALSE))</f>
        <v>80</v>
      </c>
      <c r="S27" s="78">
        <f>IF(ISERROR(VLOOKUP($B27,[1]Mladší!$C$6:$U$100,2,FALSE)),"",VLOOKUP($B27,[1]Mladší!$C$6:$U$100,12+$S$4,FALSE))</f>
        <v>60</v>
      </c>
      <c r="T27" s="79">
        <f>IF(ISERROR(VLOOKUP($B27,[1]Mladší!$C$6:$U$100,3,FALSE)),"",VLOOKUP($B27,[1]Mladší!$C$6:$U$100,5,FALSE))</f>
        <v>619.29999999999995</v>
      </c>
    </row>
    <row r="28" spans="1:20" ht="15.75" x14ac:dyDescent="0.25">
      <c r="A28" s="41">
        <f>IF(C28="","",A27+1)</f>
        <v>4</v>
      </c>
      <c r="B28" s="68">
        <v>4</v>
      </c>
      <c r="C28" s="69" t="str">
        <f>IF(ISERROR(VLOOKUP($B28,[1]Mladší!$C$6:$U$100,2,FALSE)),"",VLOOKUP($B28,[1]Mladší!$C$6:$U$100,2,FALSE))</f>
        <v>Bajer Jakub</v>
      </c>
      <c r="D28" s="70">
        <f>IF(ISERROR(VLOOKUP($B28,[1]Mladší!$C$6:$U$100,3,FALSE)),"",VLOOKUP($B28,[1]Mladší!$C$6:$U$100,4,FALSE))</f>
        <v>2017</v>
      </c>
      <c r="E28" s="71"/>
      <c r="F28" s="72" t="str">
        <f>IF(ISERROR(VLOOKUP($B28,[1]Mladší!$C$6:$U$100,2,FALSE)),"",VLOOKUP($B28,[1]Mladší!$C$6:$U$100,5+$F$4,FALSE))</f>
        <v>13,68</v>
      </c>
      <c r="G28" s="73">
        <f>IF(ISERROR(VLOOKUP($B28,[1]Mladší!$C$6:$U$100,2,FALSE)),"",VLOOKUP($B28,[1]Mladší!$C$6:$U$100,5+$G$4,FALSE))</f>
        <v>12</v>
      </c>
      <c r="H28" s="74" t="str">
        <f>IF(ISERROR(VLOOKUP($B28,[1]Mladší!$C$6:$U$100,2,FALSE)),"",VLOOKUP($B28,[1]Mladší!$C$6:$U$100,5+$H$4,FALSE))</f>
        <v>3,52</v>
      </c>
      <c r="I28" s="73">
        <f>IF(ISERROR(VLOOKUP($B28,[1]Mladší!$C$6:$U$100,2,FALSE)),"",VLOOKUP($B28,[1]Mladší!$C$6:$U$100,5+$I$4,FALSE))</f>
        <v>5</v>
      </c>
      <c r="J28" s="73">
        <f>IF(ISERROR(VLOOKUP($B28,[1]Mladší!$C$6:$U$100,2,FALSE)),"",VLOOKUP($B28,[1]Mladší!$C$6:$U$100,5+$J$4,FALSE))</f>
        <v>20</v>
      </c>
      <c r="K28" s="73">
        <f>IF(ISERROR(VLOOKUP($B28,[1]Mladší!$C$6:$U$100,2,FALSE)),"",VLOOKUP($B28,[1]Mladší!$C$6:$U$100,5+$K$4,FALSE))</f>
        <v>4</v>
      </c>
      <c r="L28" s="73">
        <f>IF(ISERROR(VLOOKUP($B28,[1]Mladší!$C$6:$U$100,2,FALSE)),"",VLOOKUP($B28,[1]Mladší!$C$6:$U$100,5+$L$4,FALSE))</f>
        <v>4</v>
      </c>
      <c r="M28" s="75">
        <f>IF(ISERROR(VLOOKUP($B28,[1]Mladší!$C$6:$U$100,2,FALSE)),"",VLOOKUP($B28,[1]Mladší!$C$6:$U$100,12+$M$4,FALSE))</f>
        <v>63.2</v>
      </c>
      <c r="N28" s="76">
        <f>IF(ISERROR(VLOOKUP($B28,[1]Mladší!$C$6:$U$100,2,FALSE)),"",VLOOKUP($B28,[1]Mladší!$C$6:$U$100,12+$N$4,FALSE))</f>
        <v>120</v>
      </c>
      <c r="O28" s="77">
        <f>IF(ISERROR(VLOOKUP($B28,[1]Mladší!$C$6:$U$100,2,FALSE)),"",VLOOKUP($B28,[1]Mladší!$C$6:$U$100,12+$O$4,FALSE))</f>
        <v>89.600000000000009</v>
      </c>
      <c r="P28" s="76">
        <f>IF(ISERROR(VLOOKUP($B28,[1]Mladší!$C$6:$U$100,2,FALSE)),"",VLOOKUP($B28,[1]Mladší!$C$6:$U$100,12+$P$4,FALSE))</f>
        <v>100</v>
      </c>
      <c r="Q28" s="76">
        <f>IF(ISERROR(VLOOKUP($B28,[1]Mladší!$C$6:$U$100,2,FALSE)),"",VLOOKUP($B28,[1]Mladší!$C$6:$U$100,12+$Q$4,FALSE))</f>
        <v>80</v>
      </c>
      <c r="R28" s="76">
        <f>IF(ISERROR(VLOOKUP($B28,[1]Mladší!$C$6:$U$100,2,FALSE)),"",VLOOKUP($B28,[1]Mladší!$C$6:$U$100,12+$R$4,FALSE))</f>
        <v>80</v>
      </c>
      <c r="S28" s="78">
        <f>IF(ISERROR(VLOOKUP($B28,[1]Mladší!$C$6:$U$100,2,FALSE)),"",VLOOKUP($B28,[1]Mladší!$C$6:$U$100,12+$S$4,FALSE))</f>
        <v>80</v>
      </c>
      <c r="T28" s="79">
        <f>IF(ISERROR(VLOOKUP($B28,[1]Mladší!$C$6:$U$100,3,FALSE)),"",VLOOKUP($B28,[1]Mladší!$C$6:$U$100,5,FALSE))</f>
        <v>612.79999999999995</v>
      </c>
    </row>
    <row r="29" spans="1:20" ht="15.75" x14ac:dyDescent="0.25">
      <c r="A29" s="41">
        <f>IF(C29="","",A28+1)</f>
        <v>5</v>
      </c>
      <c r="B29" s="68">
        <v>5</v>
      </c>
      <c r="C29" s="69" t="str">
        <f>IF(ISERROR(VLOOKUP($B29,[1]Mladší!$C$6:$U$100,2,FALSE)),"",VLOOKUP($B29,[1]Mladší!$C$6:$U$100,2,FALSE))</f>
        <v>Zábranský David</v>
      </c>
      <c r="D29" s="70">
        <f>IF(ISERROR(VLOOKUP($B29,[1]Mladší!$C$6:$U$100,3,FALSE)),"",VLOOKUP($B29,[1]Mladší!$C$6:$U$100,4,FALSE))</f>
        <v>2016</v>
      </c>
      <c r="E29" s="71"/>
      <c r="F29" s="72" t="str">
        <f>IF(ISERROR(VLOOKUP($B29,[1]Mladší!$C$6:$U$100,2,FALSE)),"",VLOOKUP($B29,[1]Mladší!$C$6:$U$100,5+$F$4,FALSE))</f>
        <v>12,79</v>
      </c>
      <c r="G29" s="73">
        <f>IF(ISERROR(VLOOKUP($B29,[1]Mladší!$C$6:$U$100,2,FALSE)),"",VLOOKUP($B29,[1]Mladší!$C$6:$U$100,5+$G$4,FALSE))</f>
        <v>16</v>
      </c>
      <c r="H29" s="74" t="str">
        <f>IF(ISERROR(VLOOKUP($B29,[1]Mladší!$C$6:$U$100,2,FALSE)),"",VLOOKUP($B29,[1]Mladší!$C$6:$U$100,5+$H$4,FALSE))</f>
        <v>3,47</v>
      </c>
      <c r="I29" s="73">
        <f>IF(ISERROR(VLOOKUP($B29,[1]Mladší!$C$6:$U$100,2,FALSE)),"",VLOOKUP($B29,[1]Mladší!$C$6:$U$100,5+$I$4,FALSE))</f>
        <v>5</v>
      </c>
      <c r="J29" s="73">
        <f>IF(ISERROR(VLOOKUP($B29,[1]Mladší!$C$6:$U$100,2,FALSE)),"",VLOOKUP($B29,[1]Mladší!$C$6:$U$100,5+$J$4,FALSE))</f>
        <v>22</v>
      </c>
      <c r="K29" s="73">
        <f>IF(ISERROR(VLOOKUP($B29,[1]Mladší!$C$6:$U$100,2,FALSE)),"",VLOOKUP($B29,[1]Mladší!$C$6:$U$100,5+$K$4,FALSE))</f>
        <v>3</v>
      </c>
      <c r="L29" s="73">
        <f>IF(ISERROR(VLOOKUP($B29,[1]Mladší!$C$6:$U$100,2,FALSE)),"",VLOOKUP($B29,[1]Mladší!$C$6:$U$100,5+$L$4,FALSE))</f>
        <v>2</v>
      </c>
      <c r="M29" s="75">
        <f>IF(ISERROR(VLOOKUP($B29,[1]Mladší!$C$6:$U$100,2,FALSE)),"",VLOOKUP($B29,[1]Mladší!$C$6:$U$100,12+$M$4,FALSE))</f>
        <v>72.100000000000009</v>
      </c>
      <c r="N29" s="76">
        <f>IF(ISERROR(VLOOKUP($B29,[1]Mladší!$C$6:$U$100,2,FALSE)),"",VLOOKUP($B29,[1]Mladší!$C$6:$U$100,12+$N$4,FALSE))</f>
        <v>160</v>
      </c>
      <c r="O29" s="77">
        <f>IF(ISERROR(VLOOKUP($B29,[1]Mladší!$C$6:$U$100,2,FALSE)),"",VLOOKUP($B29,[1]Mladší!$C$6:$U$100,12+$O$4,FALSE))</f>
        <v>90.6</v>
      </c>
      <c r="P29" s="76">
        <f>IF(ISERROR(VLOOKUP($B29,[1]Mladší!$C$6:$U$100,2,FALSE)),"",VLOOKUP($B29,[1]Mladší!$C$6:$U$100,12+$P$4,FALSE))</f>
        <v>100</v>
      </c>
      <c r="Q29" s="76">
        <f>IF(ISERROR(VLOOKUP($B29,[1]Mladší!$C$6:$U$100,2,FALSE)),"",VLOOKUP($B29,[1]Mladší!$C$6:$U$100,12+$Q$4,FALSE))</f>
        <v>88</v>
      </c>
      <c r="R29" s="76">
        <f>IF(ISERROR(VLOOKUP($B29,[1]Mladší!$C$6:$U$100,2,FALSE)),"",VLOOKUP($B29,[1]Mladší!$C$6:$U$100,12+$R$4,FALSE))</f>
        <v>60</v>
      </c>
      <c r="S29" s="78">
        <f>IF(ISERROR(VLOOKUP($B29,[1]Mladší!$C$6:$U$100,2,FALSE)),"",VLOOKUP($B29,[1]Mladší!$C$6:$U$100,12+$S$4,FALSE))</f>
        <v>40</v>
      </c>
      <c r="T29" s="79">
        <f>IF(ISERROR(VLOOKUP($B29,[1]Mladší!$C$6:$U$100,3,FALSE)),"",VLOOKUP($B29,[1]Mladší!$C$6:$U$100,5,FALSE))</f>
        <v>610.70000000000005</v>
      </c>
    </row>
    <row r="30" spans="1:20" ht="15.75" x14ac:dyDescent="0.25">
      <c r="A30" s="41">
        <f>IF(C30="","",A29+1)</f>
        <v>6</v>
      </c>
      <c r="B30" s="68">
        <v>6</v>
      </c>
      <c r="C30" s="69" t="str">
        <f>IF(ISERROR(VLOOKUP($B30,[1]Mladší!$C$6:$U$100,2,FALSE)),"",VLOOKUP($B30,[1]Mladší!$C$6:$U$100,2,FALSE))</f>
        <v>Herian Kryštof</v>
      </c>
      <c r="D30" s="70">
        <f>IF(ISERROR(VLOOKUP($B30,[1]Mladší!$C$6:$U$100,3,FALSE)),"",VLOOKUP($B30,[1]Mladší!$C$6:$U$100,4,FALSE))</f>
        <v>2016</v>
      </c>
      <c r="E30" s="71"/>
      <c r="F30" s="72" t="str">
        <f>IF(ISERROR(VLOOKUP($B30,[1]Mladší!$C$6:$U$100,2,FALSE)),"",VLOOKUP($B30,[1]Mladší!$C$6:$U$100,5+$F$4,FALSE))</f>
        <v>13,36</v>
      </c>
      <c r="G30" s="73">
        <f>IF(ISERROR(VLOOKUP($B30,[1]Mladší!$C$6:$U$100,2,FALSE)),"",VLOOKUP($B30,[1]Mladší!$C$6:$U$100,5+$G$4,FALSE))</f>
        <v>15</v>
      </c>
      <c r="H30" s="74" t="str">
        <f>IF(ISERROR(VLOOKUP($B30,[1]Mladší!$C$6:$U$100,2,FALSE)),"",VLOOKUP($B30,[1]Mladší!$C$6:$U$100,5+$H$4,FALSE))</f>
        <v>3,62</v>
      </c>
      <c r="I30" s="73">
        <f>IF(ISERROR(VLOOKUP($B30,[1]Mladší!$C$6:$U$100,2,FALSE)),"",VLOOKUP($B30,[1]Mladší!$C$6:$U$100,5+$I$4,FALSE))</f>
        <v>5</v>
      </c>
      <c r="J30" s="73">
        <f>IF(ISERROR(VLOOKUP($B30,[1]Mladší!$C$6:$U$100,2,FALSE)),"",VLOOKUP($B30,[1]Mladší!$C$6:$U$100,5+$J$4,FALSE))</f>
        <v>24</v>
      </c>
      <c r="K30" s="73">
        <f>IF(ISERROR(VLOOKUP($B30,[1]Mladší!$C$6:$U$100,2,FALSE)),"",VLOOKUP($B30,[1]Mladší!$C$6:$U$100,5+$K$4,FALSE))</f>
        <v>2</v>
      </c>
      <c r="L30" s="73">
        <f>IF(ISERROR(VLOOKUP($B30,[1]Mladší!$C$6:$U$100,2,FALSE)),"",VLOOKUP($B30,[1]Mladší!$C$6:$U$100,5+$L$4,FALSE))</f>
        <v>3</v>
      </c>
      <c r="M30" s="75">
        <f>IF(ISERROR(VLOOKUP($B30,[1]Mladší!$C$6:$U$100,2,FALSE)),"",VLOOKUP($B30,[1]Mladší!$C$6:$U$100,12+$M$4,FALSE))</f>
        <v>66.400000000000006</v>
      </c>
      <c r="N30" s="76">
        <f>IF(ISERROR(VLOOKUP($B30,[1]Mladší!$C$6:$U$100,2,FALSE)),"",VLOOKUP($B30,[1]Mladší!$C$6:$U$100,12+$N$4,FALSE))</f>
        <v>150</v>
      </c>
      <c r="O30" s="77">
        <f>IF(ISERROR(VLOOKUP($B30,[1]Mladší!$C$6:$U$100,2,FALSE)),"",VLOOKUP($B30,[1]Mladší!$C$6:$U$100,12+$O$4,FALSE))</f>
        <v>87.6</v>
      </c>
      <c r="P30" s="76">
        <f>IF(ISERROR(VLOOKUP($B30,[1]Mladší!$C$6:$U$100,2,FALSE)),"",VLOOKUP($B30,[1]Mladší!$C$6:$U$100,12+$P$4,FALSE))</f>
        <v>100</v>
      </c>
      <c r="Q30" s="76">
        <f>IF(ISERROR(VLOOKUP($B30,[1]Mladší!$C$6:$U$100,2,FALSE)),"",VLOOKUP($B30,[1]Mladší!$C$6:$U$100,12+$Q$4,FALSE))</f>
        <v>96</v>
      </c>
      <c r="R30" s="76">
        <f>IF(ISERROR(VLOOKUP($B30,[1]Mladší!$C$6:$U$100,2,FALSE)),"",VLOOKUP($B30,[1]Mladší!$C$6:$U$100,12+$R$4,FALSE))</f>
        <v>40</v>
      </c>
      <c r="S30" s="78">
        <f>IF(ISERROR(VLOOKUP($B30,[1]Mladší!$C$6:$U$100,2,FALSE)),"",VLOOKUP($B30,[1]Mladší!$C$6:$U$100,12+$S$4,FALSE))</f>
        <v>60</v>
      </c>
      <c r="T30" s="79">
        <f>IF(ISERROR(VLOOKUP($B30,[1]Mladší!$C$6:$U$100,3,FALSE)),"",VLOOKUP($B30,[1]Mladší!$C$6:$U$100,5,FALSE))</f>
        <v>600</v>
      </c>
    </row>
    <row r="31" spans="1:20" ht="15.75" x14ac:dyDescent="0.25">
      <c r="A31" s="41">
        <f>IF(C31="","",A30+1)</f>
        <v>7</v>
      </c>
      <c r="B31" s="68">
        <v>7</v>
      </c>
      <c r="C31" s="69" t="str">
        <f>IF(ISERROR(VLOOKUP($B31,[1]Mladší!$C$6:$U$100,2,FALSE)),"",VLOOKUP($B31,[1]Mladší!$C$6:$U$100,2,FALSE))</f>
        <v>Ptáček Adam</v>
      </c>
      <c r="D31" s="70">
        <f>IF(ISERROR(VLOOKUP($B31,[1]Mladší!$C$6:$U$100,3,FALSE)),"",VLOOKUP($B31,[1]Mladší!$C$6:$U$100,4,FALSE))</f>
        <v>2016</v>
      </c>
      <c r="E31" s="71"/>
      <c r="F31" s="72" t="str">
        <f>IF(ISERROR(VLOOKUP($B31,[1]Mladší!$C$6:$U$100,2,FALSE)),"",VLOOKUP($B31,[1]Mladší!$C$6:$U$100,5+$F$4,FALSE))</f>
        <v>12,99</v>
      </c>
      <c r="G31" s="73">
        <f>IF(ISERROR(VLOOKUP($B31,[1]Mladší!$C$6:$U$100,2,FALSE)),"",VLOOKUP($B31,[1]Mladší!$C$6:$U$100,5+$G$4,FALSE))</f>
        <v>10</v>
      </c>
      <c r="H31" s="74" t="str">
        <f>IF(ISERROR(VLOOKUP($B31,[1]Mladší!$C$6:$U$100,2,FALSE)),"",VLOOKUP($B31,[1]Mladší!$C$6:$U$100,5+$H$4,FALSE))</f>
        <v>3,45</v>
      </c>
      <c r="I31" s="73">
        <f>IF(ISERROR(VLOOKUP($B31,[1]Mladší!$C$6:$U$100,2,FALSE)),"",VLOOKUP($B31,[1]Mladší!$C$6:$U$100,5+$I$4,FALSE))</f>
        <v>5</v>
      </c>
      <c r="J31" s="73">
        <f>IF(ISERROR(VLOOKUP($B31,[1]Mladší!$C$6:$U$100,2,FALSE)),"",VLOOKUP($B31,[1]Mladší!$C$6:$U$100,5+$J$4,FALSE))</f>
        <v>18</v>
      </c>
      <c r="K31" s="73">
        <f>IF(ISERROR(VLOOKUP($B31,[1]Mladší!$C$6:$U$100,2,FALSE)),"",VLOOKUP($B31,[1]Mladší!$C$6:$U$100,5+$K$4,FALSE))</f>
        <v>3</v>
      </c>
      <c r="L31" s="73">
        <f>IF(ISERROR(VLOOKUP($B31,[1]Mladší!$C$6:$U$100,2,FALSE)),"",VLOOKUP($B31,[1]Mladší!$C$6:$U$100,5+$L$4,FALSE))</f>
        <v>4</v>
      </c>
      <c r="M31" s="75">
        <f>IF(ISERROR(VLOOKUP($B31,[1]Mladší!$C$6:$U$100,2,FALSE)),"",VLOOKUP($B31,[1]Mladší!$C$6:$U$100,12+$M$4,FALSE))</f>
        <v>70.099999999999994</v>
      </c>
      <c r="N31" s="76">
        <f>IF(ISERROR(VLOOKUP($B31,[1]Mladší!$C$6:$U$100,2,FALSE)),"",VLOOKUP($B31,[1]Mladší!$C$6:$U$100,12+$N$4,FALSE))</f>
        <v>100</v>
      </c>
      <c r="O31" s="77">
        <f>IF(ISERROR(VLOOKUP($B31,[1]Mladší!$C$6:$U$100,2,FALSE)),"",VLOOKUP($B31,[1]Mladší!$C$6:$U$100,12+$O$4,FALSE))</f>
        <v>91</v>
      </c>
      <c r="P31" s="76">
        <f>IF(ISERROR(VLOOKUP($B31,[1]Mladší!$C$6:$U$100,2,FALSE)),"",VLOOKUP($B31,[1]Mladší!$C$6:$U$100,12+$P$4,FALSE))</f>
        <v>100</v>
      </c>
      <c r="Q31" s="76">
        <f>IF(ISERROR(VLOOKUP($B31,[1]Mladší!$C$6:$U$100,2,FALSE)),"",VLOOKUP($B31,[1]Mladší!$C$6:$U$100,12+$Q$4,FALSE))</f>
        <v>72</v>
      </c>
      <c r="R31" s="76">
        <f>IF(ISERROR(VLOOKUP($B31,[1]Mladší!$C$6:$U$100,2,FALSE)),"",VLOOKUP($B31,[1]Mladší!$C$6:$U$100,12+$R$4,FALSE))</f>
        <v>60</v>
      </c>
      <c r="S31" s="78">
        <f>IF(ISERROR(VLOOKUP($B31,[1]Mladší!$C$6:$U$100,2,FALSE)),"",VLOOKUP($B31,[1]Mladší!$C$6:$U$100,12+$S$4,FALSE))</f>
        <v>80</v>
      </c>
      <c r="T31" s="79">
        <f>IF(ISERROR(VLOOKUP($B31,[1]Mladší!$C$6:$U$100,3,FALSE)),"",VLOOKUP($B31,[1]Mladší!$C$6:$U$100,5,FALSE))</f>
        <v>573.1</v>
      </c>
    </row>
    <row r="32" spans="1:20" ht="15.75" x14ac:dyDescent="0.25">
      <c r="A32" s="41">
        <f>IF(C32="","",A31+1)</f>
        <v>8</v>
      </c>
      <c r="B32" s="68">
        <v>8</v>
      </c>
      <c r="C32" s="69" t="str">
        <f>IF(ISERROR(VLOOKUP($B32,[1]Mladší!$C$6:$U$100,2,FALSE)),"",VLOOKUP($B32,[1]Mladší!$C$6:$U$100,2,FALSE))</f>
        <v>Ingr Marek</v>
      </c>
      <c r="D32" s="70">
        <f>IF(ISERROR(VLOOKUP($B32,[1]Mladší!$C$6:$U$100,3,FALSE)),"",VLOOKUP($B32,[1]Mladší!$C$6:$U$100,4,FALSE))</f>
        <v>2018</v>
      </c>
      <c r="E32" s="71"/>
      <c r="F32" s="72" t="str">
        <f>IF(ISERROR(VLOOKUP($B32,[1]Mladší!$C$6:$U$100,2,FALSE)),"",VLOOKUP($B32,[1]Mladší!$C$6:$U$100,5+$F$4,FALSE))</f>
        <v>13,42</v>
      </c>
      <c r="G32" s="73">
        <f>IF(ISERROR(VLOOKUP($B32,[1]Mladší!$C$6:$U$100,2,FALSE)),"",VLOOKUP($B32,[1]Mladší!$C$6:$U$100,5+$G$4,FALSE))</f>
        <v>12</v>
      </c>
      <c r="H32" s="74" t="str">
        <f>IF(ISERROR(VLOOKUP($B32,[1]Mladší!$C$6:$U$100,2,FALSE)),"",VLOOKUP($B32,[1]Mladší!$C$6:$U$100,5+$H$4,FALSE))</f>
        <v>3,45</v>
      </c>
      <c r="I32" s="73">
        <f>IF(ISERROR(VLOOKUP($B32,[1]Mladší!$C$6:$U$100,2,FALSE)),"",VLOOKUP($B32,[1]Mladší!$C$6:$U$100,5+$I$4,FALSE))</f>
        <v>5</v>
      </c>
      <c r="J32" s="73">
        <f>IF(ISERROR(VLOOKUP($B32,[1]Mladší!$C$6:$U$100,2,FALSE)),"",VLOOKUP($B32,[1]Mladší!$C$6:$U$100,5+$J$4,FALSE))</f>
        <v>21</v>
      </c>
      <c r="K32" s="73">
        <f>IF(ISERROR(VLOOKUP($B32,[1]Mladší!$C$6:$U$100,2,FALSE)),"",VLOOKUP($B32,[1]Mladší!$C$6:$U$100,5+$K$4,FALSE))</f>
        <v>2</v>
      </c>
      <c r="L32" s="73">
        <f>IF(ISERROR(VLOOKUP($B32,[1]Mladší!$C$6:$U$100,2,FALSE)),"",VLOOKUP($B32,[1]Mladší!$C$6:$U$100,5+$L$4,FALSE))</f>
        <v>3</v>
      </c>
      <c r="M32" s="75">
        <f>IF(ISERROR(VLOOKUP($B32,[1]Mladší!$C$6:$U$100,2,FALSE)),"",VLOOKUP($B32,[1]Mladší!$C$6:$U$100,12+$M$4,FALSE))</f>
        <v>65.8</v>
      </c>
      <c r="N32" s="76">
        <f>IF(ISERROR(VLOOKUP($B32,[1]Mladší!$C$6:$U$100,2,FALSE)),"",VLOOKUP($B32,[1]Mladší!$C$6:$U$100,12+$N$4,FALSE))</f>
        <v>120</v>
      </c>
      <c r="O32" s="77">
        <f>IF(ISERROR(VLOOKUP($B32,[1]Mladší!$C$6:$U$100,2,FALSE)),"",VLOOKUP($B32,[1]Mladší!$C$6:$U$100,12+$O$4,FALSE))</f>
        <v>91</v>
      </c>
      <c r="P32" s="76">
        <f>IF(ISERROR(VLOOKUP($B32,[1]Mladší!$C$6:$U$100,2,FALSE)),"",VLOOKUP($B32,[1]Mladší!$C$6:$U$100,12+$P$4,FALSE))</f>
        <v>100</v>
      </c>
      <c r="Q32" s="76">
        <f>IF(ISERROR(VLOOKUP($B32,[1]Mladší!$C$6:$U$100,2,FALSE)),"",VLOOKUP($B32,[1]Mladší!$C$6:$U$100,12+$Q$4,FALSE))</f>
        <v>84</v>
      </c>
      <c r="R32" s="76">
        <f>IF(ISERROR(VLOOKUP($B32,[1]Mladší!$C$6:$U$100,2,FALSE)),"",VLOOKUP($B32,[1]Mladší!$C$6:$U$100,12+$R$4,FALSE))</f>
        <v>40</v>
      </c>
      <c r="S32" s="78">
        <f>IF(ISERROR(VLOOKUP($B32,[1]Mladší!$C$6:$U$100,2,FALSE)),"",VLOOKUP($B32,[1]Mladší!$C$6:$U$100,12+$S$4,FALSE))</f>
        <v>60</v>
      </c>
      <c r="T32" s="79">
        <f>IF(ISERROR(VLOOKUP($B32,[1]Mladší!$C$6:$U$100,3,FALSE)),"",VLOOKUP($B32,[1]Mladší!$C$6:$U$100,5,FALSE))</f>
        <v>560.79999999999995</v>
      </c>
    </row>
    <row r="33" spans="1:20" ht="15.75" x14ac:dyDescent="0.25">
      <c r="A33" s="41">
        <f>IF(C33="","",A32+1)</f>
        <v>9</v>
      </c>
      <c r="B33" s="68">
        <v>9</v>
      </c>
      <c r="C33" s="69" t="str">
        <f>IF(ISERROR(VLOOKUP($B33,[1]Mladší!$C$6:$U$100,2,FALSE)),"",VLOOKUP($B33,[1]Mladší!$C$6:$U$100,2,FALSE))</f>
        <v>Minarčík Michael</v>
      </c>
      <c r="D33" s="70">
        <f>IF(ISERROR(VLOOKUP($B33,[1]Mladší!$C$6:$U$100,3,FALSE)),"",VLOOKUP($B33,[1]Mladší!$C$6:$U$100,4,FALSE))</f>
        <v>2016</v>
      </c>
      <c r="E33" s="71"/>
      <c r="F33" s="72" t="str">
        <f>IF(ISERROR(VLOOKUP($B33,[1]Mladší!$C$6:$U$100,2,FALSE)),"",VLOOKUP($B33,[1]Mladší!$C$6:$U$100,5+$F$4,FALSE))</f>
        <v>13,13</v>
      </c>
      <c r="G33" s="73">
        <f>IF(ISERROR(VLOOKUP($B33,[1]Mladší!$C$6:$U$100,2,FALSE)),"",VLOOKUP($B33,[1]Mladší!$C$6:$U$100,5+$G$4,FALSE))</f>
        <v>12</v>
      </c>
      <c r="H33" s="74" t="str">
        <f>IF(ISERROR(VLOOKUP($B33,[1]Mladší!$C$6:$U$100,2,FALSE)),"",VLOOKUP($B33,[1]Mladší!$C$6:$U$100,5+$H$4,FALSE))</f>
        <v>4,17</v>
      </c>
      <c r="I33" s="73">
        <f>IF(ISERROR(VLOOKUP($B33,[1]Mladší!$C$6:$U$100,2,FALSE)),"",VLOOKUP($B33,[1]Mladší!$C$6:$U$100,5+$I$4,FALSE))</f>
        <v>3</v>
      </c>
      <c r="J33" s="73">
        <f>IF(ISERROR(VLOOKUP($B33,[1]Mladší!$C$6:$U$100,2,FALSE)),"",VLOOKUP($B33,[1]Mladší!$C$6:$U$100,5+$J$4,FALSE))</f>
        <v>20</v>
      </c>
      <c r="K33" s="73">
        <f>IF(ISERROR(VLOOKUP($B33,[1]Mladší!$C$6:$U$100,2,FALSE)),"",VLOOKUP($B33,[1]Mladší!$C$6:$U$100,5+$K$4,FALSE))</f>
        <v>4</v>
      </c>
      <c r="L33" s="73">
        <f>IF(ISERROR(VLOOKUP($B33,[1]Mladší!$C$6:$U$100,2,FALSE)),"",VLOOKUP($B33,[1]Mladší!$C$6:$U$100,5+$L$4,FALSE))</f>
        <v>3</v>
      </c>
      <c r="M33" s="75">
        <f>IF(ISERROR(VLOOKUP($B33,[1]Mladší!$C$6:$U$100,2,FALSE)),"",VLOOKUP($B33,[1]Mladší!$C$6:$U$100,12+$M$4,FALSE))</f>
        <v>68.699999999999989</v>
      </c>
      <c r="N33" s="76">
        <f>IF(ISERROR(VLOOKUP($B33,[1]Mladší!$C$6:$U$100,2,FALSE)),"",VLOOKUP($B33,[1]Mladší!$C$6:$U$100,12+$N$4,FALSE))</f>
        <v>120</v>
      </c>
      <c r="O33" s="77">
        <f>IF(ISERROR(VLOOKUP($B33,[1]Mladší!$C$6:$U$100,2,FALSE)),"",VLOOKUP($B33,[1]Mladší!$C$6:$U$100,12+$O$4,FALSE))</f>
        <v>76.599999999999994</v>
      </c>
      <c r="P33" s="76">
        <f>IF(ISERROR(VLOOKUP($B33,[1]Mladší!$C$6:$U$100,2,FALSE)),"",VLOOKUP($B33,[1]Mladší!$C$6:$U$100,12+$P$4,FALSE))</f>
        <v>60</v>
      </c>
      <c r="Q33" s="76">
        <f>IF(ISERROR(VLOOKUP($B33,[1]Mladší!$C$6:$U$100,2,FALSE)),"",VLOOKUP($B33,[1]Mladší!$C$6:$U$100,12+$Q$4,FALSE))</f>
        <v>80</v>
      </c>
      <c r="R33" s="76">
        <f>IF(ISERROR(VLOOKUP($B33,[1]Mladší!$C$6:$U$100,2,FALSE)),"",VLOOKUP($B33,[1]Mladší!$C$6:$U$100,12+$R$4,FALSE))</f>
        <v>80</v>
      </c>
      <c r="S33" s="78">
        <f>IF(ISERROR(VLOOKUP($B33,[1]Mladší!$C$6:$U$100,2,FALSE)),"",VLOOKUP($B33,[1]Mladší!$C$6:$U$100,12+$S$4,FALSE))</f>
        <v>60</v>
      </c>
      <c r="T33" s="79">
        <f>IF(ISERROR(VLOOKUP($B33,[1]Mladší!$C$6:$U$100,3,FALSE)),"",VLOOKUP($B33,[1]Mladší!$C$6:$U$100,5,FALSE))</f>
        <v>545.29999999999995</v>
      </c>
    </row>
    <row r="34" spans="1:20" ht="15.75" x14ac:dyDescent="0.25">
      <c r="A34" s="41">
        <f>IF(C34="","",A33+1)</f>
        <v>10</v>
      </c>
      <c r="B34" s="68">
        <v>10</v>
      </c>
      <c r="C34" s="69" t="str">
        <f>IF(ISERROR(VLOOKUP($B34,[1]Mladší!$C$6:$U$100,2,FALSE)),"",VLOOKUP($B34,[1]Mladší!$C$6:$U$100,2,FALSE))</f>
        <v>Schreier Dominik</v>
      </c>
      <c r="D34" s="70">
        <f>IF(ISERROR(VLOOKUP($B34,[1]Mladší!$C$6:$U$100,3,FALSE)),"",VLOOKUP($B34,[1]Mladší!$C$6:$U$100,4,FALSE))</f>
        <v>2018</v>
      </c>
      <c r="E34" s="71"/>
      <c r="F34" s="72" t="str">
        <f>IF(ISERROR(VLOOKUP($B34,[1]Mladší!$C$6:$U$100,2,FALSE)),"",VLOOKUP($B34,[1]Mladší!$C$6:$U$100,5+$F$4,FALSE))</f>
        <v>13,32</v>
      </c>
      <c r="G34" s="73">
        <f>IF(ISERROR(VLOOKUP($B34,[1]Mladší!$C$6:$U$100,2,FALSE)),"",VLOOKUP($B34,[1]Mladší!$C$6:$U$100,5+$G$4,FALSE))</f>
        <v>11</v>
      </c>
      <c r="H34" s="74" t="str">
        <f>IF(ISERROR(VLOOKUP($B34,[1]Mladší!$C$6:$U$100,2,FALSE)),"",VLOOKUP($B34,[1]Mladší!$C$6:$U$100,5+$H$4,FALSE))</f>
        <v>3,99</v>
      </c>
      <c r="I34" s="73">
        <f>IF(ISERROR(VLOOKUP($B34,[1]Mladší!$C$6:$U$100,2,FALSE)),"",VLOOKUP($B34,[1]Mladší!$C$6:$U$100,5+$I$4,FALSE))</f>
        <v>5</v>
      </c>
      <c r="J34" s="73">
        <f>IF(ISERROR(VLOOKUP($B34,[1]Mladší!$C$6:$U$100,2,FALSE)),"",VLOOKUP($B34,[1]Mladší!$C$6:$U$100,5+$J$4,FALSE))</f>
        <v>20</v>
      </c>
      <c r="K34" s="73">
        <f>IF(ISERROR(VLOOKUP($B34,[1]Mladší!$C$6:$U$100,2,FALSE)),"",VLOOKUP($B34,[1]Mladší!$C$6:$U$100,5+$K$4,FALSE))</f>
        <v>2</v>
      </c>
      <c r="L34" s="73">
        <f>IF(ISERROR(VLOOKUP($B34,[1]Mladší!$C$6:$U$100,2,FALSE)),"",VLOOKUP($B34,[1]Mladší!$C$6:$U$100,5+$L$4,FALSE))</f>
        <v>3</v>
      </c>
      <c r="M34" s="75">
        <f>IF(ISERROR(VLOOKUP($B34,[1]Mladší!$C$6:$U$100,2,FALSE)),"",VLOOKUP($B34,[1]Mladší!$C$6:$U$100,12+$M$4,FALSE))</f>
        <v>66.8</v>
      </c>
      <c r="N34" s="76">
        <f>IF(ISERROR(VLOOKUP($B34,[1]Mladší!$C$6:$U$100,2,FALSE)),"",VLOOKUP($B34,[1]Mladší!$C$6:$U$100,12+$N$4,FALSE))</f>
        <v>110</v>
      </c>
      <c r="O34" s="77">
        <f>IF(ISERROR(VLOOKUP($B34,[1]Mladší!$C$6:$U$100,2,FALSE)),"",VLOOKUP($B34,[1]Mladší!$C$6:$U$100,12+$O$4,FALSE))</f>
        <v>80.199999999999989</v>
      </c>
      <c r="P34" s="76">
        <f>IF(ISERROR(VLOOKUP($B34,[1]Mladší!$C$6:$U$100,2,FALSE)),"",VLOOKUP($B34,[1]Mladší!$C$6:$U$100,12+$P$4,FALSE))</f>
        <v>100</v>
      </c>
      <c r="Q34" s="76">
        <f>IF(ISERROR(VLOOKUP($B34,[1]Mladší!$C$6:$U$100,2,FALSE)),"",VLOOKUP($B34,[1]Mladší!$C$6:$U$100,12+$Q$4,FALSE))</f>
        <v>80</v>
      </c>
      <c r="R34" s="76">
        <f>IF(ISERROR(VLOOKUP($B34,[1]Mladší!$C$6:$U$100,2,FALSE)),"",VLOOKUP($B34,[1]Mladší!$C$6:$U$100,12+$R$4,FALSE))</f>
        <v>40</v>
      </c>
      <c r="S34" s="78">
        <f>IF(ISERROR(VLOOKUP($B34,[1]Mladší!$C$6:$U$100,2,FALSE)),"",VLOOKUP($B34,[1]Mladší!$C$6:$U$100,12+$S$4,FALSE))</f>
        <v>60</v>
      </c>
      <c r="T34" s="79">
        <f>IF(ISERROR(VLOOKUP($B34,[1]Mladší!$C$6:$U$100,3,FALSE)),"",VLOOKUP($B34,[1]Mladší!$C$6:$U$100,5,FALSE))</f>
        <v>537</v>
      </c>
    </row>
    <row r="35" spans="1:20" ht="15.75" x14ac:dyDescent="0.25">
      <c r="A35" s="41">
        <f>IF(C35="","",A34+1)</f>
        <v>11</v>
      </c>
      <c r="B35" s="68">
        <v>11</v>
      </c>
      <c r="C35" s="69" t="str">
        <f>IF(ISERROR(VLOOKUP($B35,[1]Mladší!$C$6:$U$100,2,FALSE)),"",VLOOKUP($B35,[1]Mladší!$C$6:$U$100,2,FALSE))</f>
        <v>Lorenc Antonín</v>
      </c>
      <c r="D35" s="70">
        <f>IF(ISERROR(VLOOKUP($B35,[1]Mladší!$C$6:$U$100,3,FALSE)),"",VLOOKUP($B35,[1]Mladší!$C$6:$U$100,4,FALSE))</f>
        <v>2017</v>
      </c>
      <c r="E35" s="71"/>
      <c r="F35" s="72" t="str">
        <f>IF(ISERROR(VLOOKUP($B35,[1]Mladší!$C$6:$U$100,2,FALSE)),"",VLOOKUP($B35,[1]Mladší!$C$6:$U$100,5+$F$4,FALSE))</f>
        <v>13,44</v>
      </c>
      <c r="G35" s="73">
        <f>IF(ISERROR(VLOOKUP($B35,[1]Mladší!$C$6:$U$100,2,FALSE)),"",VLOOKUP($B35,[1]Mladší!$C$6:$U$100,5+$G$4,FALSE))</f>
        <v>12</v>
      </c>
      <c r="H35" s="74" t="str">
        <f>IF(ISERROR(VLOOKUP($B35,[1]Mladší!$C$6:$U$100,2,FALSE)),"",VLOOKUP($B35,[1]Mladší!$C$6:$U$100,5+$H$4,FALSE))</f>
        <v>3,36</v>
      </c>
      <c r="I35" s="73">
        <f>IF(ISERROR(VLOOKUP($B35,[1]Mladší!$C$6:$U$100,2,FALSE)),"",VLOOKUP($B35,[1]Mladší!$C$6:$U$100,5+$I$4,FALSE))</f>
        <v>5</v>
      </c>
      <c r="J35" s="73">
        <f>IF(ISERROR(VLOOKUP($B35,[1]Mladší!$C$6:$U$100,2,FALSE)),"",VLOOKUP($B35,[1]Mladší!$C$6:$U$100,5+$J$4,FALSE))</f>
        <v>20</v>
      </c>
      <c r="K35" s="73">
        <f>IF(ISERROR(VLOOKUP($B35,[1]Mladší!$C$6:$U$100,2,FALSE)),"",VLOOKUP($B35,[1]Mladší!$C$6:$U$100,5+$K$4,FALSE))</f>
        <v>3</v>
      </c>
      <c r="L35" s="73">
        <f>IF(ISERROR(VLOOKUP($B35,[1]Mladší!$C$6:$U$100,2,FALSE)),"",VLOOKUP($B35,[1]Mladší!$C$6:$U$100,5+$L$4,FALSE))</f>
        <v>0</v>
      </c>
      <c r="M35" s="80">
        <f>IF(ISERROR(VLOOKUP($B35,[1]Mladší!$C$6:$U$100,2,FALSE)),"",VLOOKUP($B35,[1]Mladší!$C$6:$U$100,12+$M$4,FALSE))</f>
        <v>65.600000000000009</v>
      </c>
      <c r="N35" s="81">
        <f>IF(ISERROR(VLOOKUP($B35,[1]Mladší!$C$6:$U$100,2,FALSE)),"",VLOOKUP($B35,[1]Mladší!$C$6:$U$100,12+$N$4,FALSE))</f>
        <v>120</v>
      </c>
      <c r="O35" s="82">
        <f>IF(ISERROR(VLOOKUP($B35,[1]Mladší!$C$6:$U$100,2,FALSE)),"",VLOOKUP($B35,[1]Mladší!$C$6:$U$100,12+$O$4,FALSE))</f>
        <v>92.800000000000011</v>
      </c>
      <c r="P35" s="81">
        <f>IF(ISERROR(VLOOKUP($B35,[1]Mladší!$C$6:$U$100,2,FALSE)),"",VLOOKUP($B35,[1]Mladší!$C$6:$U$100,12+$P$4,FALSE))</f>
        <v>100</v>
      </c>
      <c r="Q35" s="81">
        <f>IF(ISERROR(VLOOKUP($B35,[1]Mladší!$C$6:$U$100,2,FALSE)),"",VLOOKUP($B35,[1]Mladší!$C$6:$U$100,12+$Q$4,FALSE))</f>
        <v>80</v>
      </c>
      <c r="R35" s="81">
        <f>IF(ISERROR(VLOOKUP($B35,[1]Mladší!$C$6:$U$100,2,FALSE)),"",VLOOKUP($B35,[1]Mladší!$C$6:$U$100,12+$R$4,FALSE))</f>
        <v>60</v>
      </c>
      <c r="S35" s="83">
        <f>IF(ISERROR(VLOOKUP($B35,[1]Mladší!$C$6:$U$100,2,FALSE)),"",VLOOKUP($B35,[1]Mladší!$C$6:$U$100,12+$S$4,FALSE))</f>
        <v>0</v>
      </c>
      <c r="T35" s="79">
        <f>IF(ISERROR(VLOOKUP($B35,[1]Mladší!$C$6:$U$100,3,FALSE)),"",VLOOKUP($B35,[1]Mladší!$C$6:$U$100,5,FALSE))</f>
        <v>518.40000000000009</v>
      </c>
    </row>
    <row r="36" spans="1:20" ht="15.75" x14ac:dyDescent="0.25">
      <c r="A36" s="41">
        <f>IF(C36="","",A35+1)</f>
        <v>12</v>
      </c>
      <c r="B36" s="68">
        <v>12</v>
      </c>
      <c r="C36" s="69" t="str">
        <f>IF(ISERROR(VLOOKUP($B36,[1]Mladší!$C$6:$U$100,2,FALSE)),"",VLOOKUP($B36,[1]Mladší!$C$6:$U$100,2,FALSE))</f>
        <v>Dostálek Antonín</v>
      </c>
      <c r="D36" s="70">
        <f>IF(ISERROR(VLOOKUP($B36,[1]Mladší!$C$6:$U$100,3,FALSE)),"",VLOOKUP($B36,[1]Mladší!$C$6:$U$100,4,FALSE))</f>
        <v>2016</v>
      </c>
      <c r="E36" s="71"/>
      <c r="F36" s="72" t="str">
        <f>IF(ISERROR(VLOOKUP($B36,[1]Mladší!$C$6:$U$100,2,FALSE)),"",VLOOKUP($B36,[1]Mladší!$C$6:$U$100,5+$F$4,FALSE))</f>
        <v>13,07</v>
      </c>
      <c r="G36" s="73">
        <f>IF(ISERROR(VLOOKUP($B36,[1]Mladší!$C$6:$U$100,2,FALSE)),"",VLOOKUP($B36,[1]Mladší!$C$6:$U$100,5+$G$4,FALSE))</f>
        <v>10</v>
      </c>
      <c r="H36" s="74" t="str">
        <f>IF(ISERROR(VLOOKUP($B36,[1]Mladší!$C$6:$U$100,2,FALSE)),"",VLOOKUP($B36,[1]Mladší!$C$6:$U$100,5+$H$4,FALSE))</f>
        <v>3,4</v>
      </c>
      <c r="I36" s="73">
        <f>IF(ISERROR(VLOOKUP($B36,[1]Mladší!$C$6:$U$100,2,FALSE)),"",VLOOKUP($B36,[1]Mladší!$C$6:$U$100,5+$I$4,FALSE))</f>
        <v>5</v>
      </c>
      <c r="J36" s="73">
        <f>IF(ISERROR(VLOOKUP($B36,[1]Mladší!$C$6:$U$100,2,FALSE)),"",VLOOKUP($B36,[1]Mladší!$C$6:$U$100,5+$J$4,FALSE))</f>
        <v>19</v>
      </c>
      <c r="K36" s="73">
        <f>IF(ISERROR(VLOOKUP($B36,[1]Mladší!$C$6:$U$100,2,FALSE)),"",VLOOKUP($B36,[1]Mladší!$C$6:$U$100,5+$K$4,FALSE))</f>
        <v>4</v>
      </c>
      <c r="L36" s="73">
        <f>IF(ISERROR(VLOOKUP($B36,[1]Mladší!$C$6:$U$100,2,FALSE)),"",VLOOKUP($B36,[1]Mladší!$C$6:$U$100,5+$L$4,FALSE))</f>
        <v>0</v>
      </c>
      <c r="M36" s="80">
        <f>IF(ISERROR(VLOOKUP($B36,[1]Mladší!$C$6:$U$100,2,FALSE)),"",VLOOKUP($B36,[1]Mladší!$C$6:$U$100,12+$M$4,FALSE))</f>
        <v>69.3</v>
      </c>
      <c r="N36" s="81">
        <f>IF(ISERROR(VLOOKUP($B36,[1]Mladší!$C$6:$U$100,2,FALSE)),"",VLOOKUP($B36,[1]Mladší!$C$6:$U$100,12+$N$4,FALSE))</f>
        <v>100</v>
      </c>
      <c r="O36" s="82">
        <f>IF(ISERROR(VLOOKUP($B36,[1]Mladší!$C$6:$U$100,2,FALSE)),"",VLOOKUP($B36,[1]Mladší!$C$6:$U$100,12+$O$4,FALSE))</f>
        <v>92</v>
      </c>
      <c r="P36" s="81">
        <f>IF(ISERROR(VLOOKUP($B36,[1]Mladší!$C$6:$U$100,2,FALSE)),"",VLOOKUP($B36,[1]Mladší!$C$6:$U$100,12+$P$4,FALSE))</f>
        <v>100</v>
      </c>
      <c r="Q36" s="81">
        <f>IF(ISERROR(VLOOKUP($B36,[1]Mladší!$C$6:$U$100,2,FALSE)),"",VLOOKUP($B36,[1]Mladší!$C$6:$U$100,12+$Q$4,FALSE))</f>
        <v>76</v>
      </c>
      <c r="R36" s="81">
        <f>IF(ISERROR(VLOOKUP($B36,[1]Mladší!$C$6:$U$100,2,FALSE)),"",VLOOKUP($B36,[1]Mladší!$C$6:$U$100,12+$R$4,FALSE))</f>
        <v>80</v>
      </c>
      <c r="S36" s="83">
        <f>IF(ISERROR(VLOOKUP($B36,[1]Mladší!$C$6:$U$100,2,FALSE)),"",VLOOKUP($B36,[1]Mladší!$C$6:$U$100,12+$S$4,FALSE))</f>
        <v>0</v>
      </c>
      <c r="T36" s="79">
        <f>IF(ISERROR(VLOOKUP($B36,[1]Mladší!$C$6:$U$100,3,FALSE)),"",VLOOKUP($B36,[1]Mladší!$C$6:$U$100,5,FALSE))</f>
        <v>517.29999999999995</v>
      </c>
    </row>
    <row r="37" spans="1:20" ht="15.75" x14ac:dyDescent="0.25">
      <c r="A37" s="41">
        <f>IF(C37="","",A36+1)</f>
        <v>13</v>
      </c>
      <c r="B37" s="68">
        <v>13</v>
      </c>
      <c r="C37" s="69" t="str">
        <f>IF(ISERROR(VLOOKUP($B37,[1]Mladší!$C$6:$U$100,2,FALSE)),"",VLOOKUP($B37,[1]Mladší!$C$6:$U$100,2,FALSE))</f>
        <v>Vávra Marek</v>
      </c>
      <c r="D37" s="70">
        <f>IF(ISERROR(VLOOKUP($B37,[1]Mladší!$C$6:$U$100,3,FALSE)),"",VLOOKUP($B37,[1]Mladší!$C$6:$U$100,4,FALSE))</f>
        <v>2016</v>
      </c>
      <c r="E37" s="71"/>
      <c r="F37" s="72" t="str">
        <f>IF(ISERROR(VLOOKUP($B37,[1]Mladší!$C$6:$U$100,2,FALSE)),"",VLOOKUP($B37,[1]Mladší!$C$6:$U$100,5+$F$4,FALSE))</f>
        <v>13,88</v>
      </c>
      <c r="G37" s="73">
        <f>IF(ISERROR(VLOOKUP($B37,[1]Mladší!$C$6:$U$100,2,FALSE)),"",VLOOKUP($B37,[1]Mladší!$C$6:$U$100,5+$G$4,FALSE))</f>
        <v>12</v>
      </c>
      <c r="H37" s="74" t="str">
        <f>IF(ISERROR(VLOOKUP($B37,[1]Mladší!$C$6:$U$100,2,FALSE)),"",VLOOKUP($B37,[1]Mladší!$C$6:$U$100,5+$H$4,FALSE))</f>
        <v>4,22</v>
      </c>
      <c r="I37" s="73">
        <f>IF(ISERROR(VLOOKUP($B37,[1]Mladší!$C$6:$U$100,2,FALSE)),"",VLOOKUP($B37,[1]Mladší!$C$6:$U$100,5+$I$4,FALSE))</f>
        <v>5</v>
      </c>
      <c r="J37" s="73">
        <f>IF(ISERROR(VLOOKUP($B37,[1]Mladší!$C$6:$U$100,2,FALSE)),"",VLOOKUP($B37,[1]Mladší!$C$6:$U$100,5+$J$4,FALSE))</f>
        <v>20</v>
      </c>
      <c r="K37" s="73">
        <f>IF(ISERROR(VLOOKUP($B37,[1]Mladší!$C$6:$U$100,2,FALSE)),"",VLOOKUP($B37,[1]Mladší!$C$6:$U$100,5+$K$4,FALSE))</f>
        <v>1</v>
      </c>
      <c r="L37" s="73">
        <f>IF(ISERROR(VLOOKUP($B37,[1]Mladší!$C$6:$U$100,2,FALSE)),"",VLOOKUP($B37,[1]Mladší!$C$6:$U$100,5+$L$4,FALSE))</f>
        <v>3</v>
      </c>
      <c r="M37" s="80">
        <f>IF(ISERROR(VLOOKUP($B37,[1]Mladší!$C$6:$U$100,2,FALSE)),"",VLOOKUP($B37,[1]Mladší!$C$6:$U$100,12+$M$4,FALSE))</f>
        <v>61.199999999999989</v>
      </c>
      <c r="N37" s="81">
        <f>IF(ISERROR(VLOOKUP($B37,[1]Mladší!$C$6:$U$100,2,FALSE)),"",VLOOKUP($B37,[1]Mladší!$C$6:$U$100,12+$N$4,FALSE))</f>
        <v>120</v>
      </c>
      <c r="O37" s="82">
        <f>IF(ISERROR(VLOOKUP($B37,[1]Mladší!$C$6:$U$100,2,FALSE)),"",VLOOKUP($B37,[1]Mladší!$C$6:$U$100,12+$O$4,FALSE))</f>
        <v>75.600000000000009</v>
      </c>
      <c r="P37" s="81">
        <f>IF(ISERROR(VLOOKUP($B37,[1]Mladší!$C$6:$U$100,2,FALSE)),"",VLOOKUP($B37,[1]Mladší!$C$6:$U$100,12+$P$4,FALSE))</f>
        <v>100</v>
      </c>
      <c r="Q37" s="81">
        <f>IF(ISERROR(VLOOKUP($B37,[1]Mladší!$C$6:$U$100,2,FALSE)),"",VLOOKUP($B37,[1]Mladší!$C$6:$U$100,12+$Q$4,FALSE))</f>
        <v>80</v>
      </c>
      <c r="R37" s="81">
        <f>IF(ISERROR(VLOOKUP($B37,[1]Mladší!$C$6:$U$100,2,FALSE)),"",VLOOKUP($B37,[1]Mladší!$C$6:$U$100,12+$R$4,FALSE))</f>
        <v>20</v>
      </c>
      <c r="S37" s="83">
        <f>IF(ISERROR(VLOOKUP($B37,[1]Mladší!$C$6:$U$100,2,FALSE)),"",VLOOKUP($B37,[1]Mladší!$C$6:$U$100,12+$S$4,FALSE))</f>
        <v>60</v>
      </c>
      <c r="T37" s="79">
        <f>IF(ISERROR(VLOOKUP($B37,[1]Mladší!$C$6:$U$100,3,FALSE)),"",VLOOKUP($B37,[1]Mladší!$C$6:$U$100,5,FALSE))</f>
        <v>516.79999999999995</v>
      </c>
    </row>
    <row r="38" spans="1:20" ht="15.75" x14ac:dyDescent="0.25">
      <c r="A38" s="41">
        <f>IF(C38="","",A37+1)</f>
        <v>14</v>
      </c>
      <c r="B38" s="68">
        <v>14</v>
      </c>
      <c r="C38" s="69" t="str">
        <f>IF(ISERROR(VLOOKUP($B38,[1]Mladší!$C$6:$U$100,2,FALSE)),"",VLOOKUP($B38,[1]Mladší!$C$6:$U$100,2,FALSE))</f>
        <v>Coufalík Tomáš</v>
      </c>
      <c r="D38" s="70">
        <f>IF(ISERROR(VLOOKUP($B38,[1]Mladší!$C$6:$U$100,3,FALSE)),"",VLOOKUP($B38,[1]Mladší!$C$6:$U$100,4,FALSE))</f>
        <v>2018</v>
      </c>
      <c r="E38" s="71"/>
      <c r="F38" s="72" t="str">
        <f>IF(ISERROR(VLOOKUP($B38,[1]Mladší!$C$6:$U$100,2,FALSE)),"",VLOOKUP($B38,[1]Mladší!$C$6:$U$100,5+$F$4,FALSE))</f>
        <v>15,88</v>
      </c>
      <c r="G38" s="73">
        <f>IF(ISERROR(VLOOKUP($B38,[1]Mladší!$C$6:$U$100,2,FALSE)),"",VLOOKUP($B38,[1]Mladší!$C$6:$U$100,5+$G$4,FALSE))</f>
        <v>11</v>
      </c>
      <c r="H38" s="74" t="str">
        <f>IF(ISERROR(VLOOKUP($B38,[1]Mladší!$C$6:$U$100,2,FALSE)),"",VLOOKUP($B38,[1]Mladší!$C$6:$U$100,5+$H$4,FALSE))</f>
        <v>4,53</v>
      </c>
      <c r="I38" s="73">
        <f>IF(ISERROR(VLOOKUP($B38,[1]Mladší!$C$6:$U$100,2,FALSE)),"",VLOOKUP($B38,[1]Mladší!$C$6:$U$100,5+$I$4,FALSE))</f>
        <v>4</v>
      </c>
      <c r="J38" s="73">
        <f>IF(ISERROR(VLOOKUP($B38,[1]Mladší!$C$6:$U$100,2,FALSE)),"",VLOOKUP($B38,[1]Mladší!$C$6:$U$100,5+$J$4,FALSE))</f>
        <v>19</v>
      </c>
      <c r="K38" s="73">
        <f>IF(ISERROR(VLOOKUP($B38,[1]Mladší!$C$6:$U$100,2,FALSE)),"",VLOOKUP($B38,[1]Mladší!$C$6:$U$100,5+$K$4,FALSE))</f>
        <v>3</v>
      </c>
      <c r="L38" s="73">
        <f>IF(ISERROR(VLOOKUP($B38,[1]Mladší!$C$6:$U$100,2,FALSE)),"",VLOOKUP($B38,[1]Mladší!$C$6:$U$100,5+$L$4,FALSE))</f>
        <v>4</v>
      </c>
      <c r="M38" s="80">
        <f>IF(ISERROR(VLOOKUP($B38,[1]Mladší!$C$6:$U$100,2,FALSE)),"",VLOOKUP($B38,[1]Mladší!$C$6:$U$100,12+$M$4,FALSE))</f>
        <v>41.199999999999989</v>
      </c>
      <c r="N38" s="81">
        <f>IF(ISERROR(VLOOKUP($B38,[1]Mladší!$C$6:$U$100,2,FALSE)),"",VLOOKUP($B38,[1]Mladší!$C$6:$U$100,12+$N$4,FALSE))</f>
        <v>110</v>
      </c>
      <c r="O38" s="82">
        <f>IF(ISERROR(VLOOKUP($B38,[1]Mladší!$C$6:$U$100,2,FALSE)),"",VLOOKUP($B38,[1]Mladší!$C$6:$U$100,12+$O$4,FALSE))</f>
        <v>69.399999999999991</v>
      </c>
      <c r="P38" s="81">
        <f>IF(ISERROR(VLOOKUP($B38,[1]Mladší!$C$6:$U$100,2,FALSE)),"",VLOOKUP($B38,[1]Mladší!$C$6:$U$100,12+$P$4,FALSE))</f>
        <v>80</v>
      </c>
      <c r="Q38" s="81">
        <f>IF(ISERROR(VLOOKUP($B38,[1]Mladší!$C$6:$U$100,2,FALSE)),"",VLOOKUP($B38,[1]Mladší!$C$6:$U$100,12+$Q$4,FALSE))</f>
        <v>76</v>
      </c>
      <c r="R38" s="81">
        <f>IF(ISERROR(VLOOKUP($B38,[1]Mladší!$C$6:$U$100,2,FALSE)),"",VLOOKUP($B38,[1]Mladší!$C$6:$U$100,12+$R$4,FALSE))</f>
        <v>60</v>
      </c>
      <c r="S38" s="83">
        <f>IF(ISERROR(VLOOKUP($B38,[1]Mladší!$C$6:$U$100,2,FALSE)),"",VLOOKUP($B38,[1]Mladší!$C$6:$U$100,12+$S$4,FALSE))</f>
        <v>80</v>
      </c>
      <c r="T38" s="79">
        <f>IF(ISERROR(VLOOKUP($B38,[1]Mladší!$C$6:$U$100,3,FALSE)),"",VLOOKUP($B38,[1]Mladší!$C$6:$U$100,5,FALSE))</f>
        <v>516.59999999999991</v>
      </c>
    </row>
    <row r="39" spans="1:20" ht="15.75" x14ac:dyDescent="0.25">
      <c r="A39" s="41">
        <f>IF(C39="","",A38+1)</f>
        <v>15</v>
      </c>
      <c r="B39" s="68">
        <v>15</v>
      </c>
      <c r="C39" s="69" t="str">
        <f>IF(ISERROR(VLOOKUP($B39,[1]Mladší!$C$6:$U$100,2,FALSE)),"",VLOOKUP($B39,[1]Mladší!$C$6:$U$100,2,FALSE))</f>
        <v>Přímčík Lukáš</v>
      </c>
      <c r="D39" s="70">
        <f>IF(ISERROR(VLOOKUP($B39,[1]Mladší!$C$6:$U$100,3,FALSE)),"",VLOOKUP($B39,[1]Mladší!$C$6:$U$100,4,FALSE))</f>
        <v>2017</v>
      </c>
      <c r="E39" s="71"/>
      <c r="F39" s="72" t="str">
        <f>IF(ISERROR(VLOOKUP($B39,[1]Mladší!$C$6:$U$100,2,FALSE)),"",VLOOKUP($B39,[1]Mladší!$C$6:$U$100,5+$F$4,FALSE))</f>
        <v>13,89</v>
      </c>
      <c r="G39" s="73">
        <f>IF(ISERROR(VLOOKUP($B39,[1]Mladší!$C$6:$U$100,2,FALSE)),"",VLOOKUP($B39,[1]Mladší!$C$6:$U$100,5+$G$4,FALSE))</f>
        <v>12</v>
      </c>
      <c r="H39" s="74" t="str">
        <f>IF(ISERROR(VLOOKUP($B39,[1]Mladší!$C$6:$U$100,2,FALSE)),"",VLOOKUP($B39,[1]Mladší!$C$6:$U$100,5+$H$4,FALSE))</f>
        <v>4,67</v>
      </c>
      <c r="I39" s="73">
        <f>IF(ISERROR(VLOOKUP($B39,[1]Mladší!$C$6:$U$100,2,FALSE)),"",VLOOKUP($B39,[1]Mladší!$C$6:$U$100,5+$I$4,FALSE))</f>
        <v>5</v>
      </c>
      <c r="J39" s="73">
        <f>IF(ISERROR(VLOOKUP($B39,[1]Mladší!$C$6:$U$100,2,FALSE)),"",VLOOKUP($B39,[1]Mladší!$C$6:$U$100,5+$J$4,FALSE))</f>
        <v>17</v>
      </c>
      <c r="K39" s="73">
        <f>IF(ISERROR(VLOOKUP($B39,[1]Mladší!$C$6:$U$100,2,FALSE)),"",VLOOKUP($B39,[1]Mladší!$C$6:$U$100,5+$K$4,FALSE))</f>
        <v>3</v>
      </c>
      <c r="L39" s="73">
        <f>IF(ISERROR(VLOOKUP($B39,[1]Mladší!$C$6:$U$100,2,FALSE)),"",VLOOKUP($B39,[1]Mladší!$C$6:$U$100,5+$L$4,FALSE))</f>
        <v>2</v>
      </c>
      <c r="M39" s="80">
        <f>IF(ISERROR(VLOOKUP($B39,[1]Mladší!$C$6:$U$100,2,FALSE)),"",VLOOKUP($B39,[1]Mladší!$C$6:$U$100,12+$M$4,FALSE))</f>
        <v>61.099999999999994</v>
      </c>
      <c r="N39" s="81">
        <f>IF(ISERROR(VLOOKUP($B39,[1]Mladší!$C$6:$U$100,2,FALSE)),"",VLOOKUP($B39,[1]Mladší!$C$6:$U$100,12+$N$4,FALSE))</f>
        <v>120</v>
      </c>
      <c r="O39" s="82">
        <f>IF(ISERROR(VLOOKUP($B39,[1]Mladší!$C$6:$U$100,2,FALSE)),"",VLOOKUP($B39,[1]Mladší!$C$6:$U$100,12+$O$4,FALSE))</f>
        <v>66.599999999999994</v>
      </c>
      <c r="P39" s="81">
        <f>IF(ISERROR(VLOOKUP($B39,[1]Mladší!$C$6:$U$100,2,FALSE)),"",VLOOKUP($B39,[1]Mladší!$C$6:$U$100,12+$P$4,FALSE))</f>
        <v>100</v>
      </c>
      <c r="Q39" s="81">
        <f>IF(ISERROR(VLOOKUP($B39,[1]Mladší!$C$6:$U$100,2,FALSE)),"",VLOOKUP($B39,[1]Mladší!$C$6:$U$100,12+$Q$4,FALSE))</f>
        <v>68</v>
      </c>
      <c r="R39" s="81">
        <f>IF(ISERROR(VLOOKUP($B39,[1]Mladší!$C$6:$U$100,2,FALSE)),"",VLOOKUP($B39,[1]Mladší!$C$6:$U$100,12+$R$4,FALSE))</f>
        <v>60</v>
      </c>
      <c r="S39" s="83">
        <f>IF(ISERROR(VLOOKUP($B39,[1]Mladší!$C$6:$U$100,2,FALSE)),"",VLOOKUP($B39,[1]Mladší!$C$6:$U$100,12+$S$4,FALSE))</f>
        <v>40</v>
      </c>
      <c r="T39" s="79">
        <f>IF(ISERROR(VLOOKUP($B39,[1]Mladší!$C$6:$U$100,3,FALSE)),"",VLOOKUP($B39,[1]Mladší!$C$6:$U$100,5,FALSE))</f>
        <v>515.70000000000005</v>
      </c>
    </row>
    <row r="40" spans="1:20" ht="15.75" x14ac:dyDescent="0.25">
      <c r="A40" s="41">
        <f>IF(C40="","",A39+1)</f>
        <v>16</v>
      </c>
      <c r="B40" s="68">
        <v>16</v>
      </c>
      <c r="C40" s="69" t="str">
        <f>IF(ISERROR(VLOOKUP($B40,[1]Mladší!$C$6:$U$100,2,FALSE)),"",VLOOKUP($B40,[1]Mladší!$C$6:$U$100,2,FALSE))</f>
        <v>Dvouletý Franta</v>
      </c>
      <c r="D40" s="70">
        <f>IF(ISERROR(VLOOKUP($B40,[1]Mladší!$C$6:$U$100,3,FALSE)),"",VLOOKUP($B40,[1]Mladší!$C$6:$U$100,4,FALSE))</f>
        <v>2017</v>
      </c>
      <c r="E40" s="71"/>
      <c r="F40" s="72" t="str">
        <f>IF(ISERROR(VLOOKUP($B40,[1]Mladší!$C$6:$U$100,2,FALSE)),"",VLOOKUP($B40,[1]Mladší!$C$6:$U$100,5+$F$4,FALSE))</f>
        <v>14,42</v>
      </c>
      <c r="G40" s="73">
        <f>IF(ISERROR(VLOOKUP($B40,[1]Mladší!$C$6:$U$100,2,FALSE)),"",VLOOKUP($B40,[1]Mladší!$C$6:$U$100,5+$G$4,FALSE))</f>
        <v>9</v>
      </c>
      <c r="H40" s="74" t="str">
        <f>IF(ISERROR(VLOOKUP($B40,[1]Mladší!$C$6:$U$100,2,FALSE)),"",VLOOKUP($B40,[1]Mladší!$C$6:$U$100,5+$H$4,FALSE))</f>
        <v>3,93</v>
      </c>
      <c r="I40" s="73">
        <f>IF(ISERROR(VLOOKUP($B40,[1]Mladší!$C$6:$U$100,2,FALSE)),"",VLOOKUP($B40,[1]Mladší!$C$6:$U$100,5+$I$4,FALSE))</f>
        <v>5</v>
      </c>
      <c r="J40" s="73">
        <f>IF(ISERROR(VLOOKUP($B40,[1]Mladší!$C$6:$U$100,2,FALSE)),"",VLOOKUP($B40,[1]Mladší!$C$6:$U$100,5+$J$4,FALSE))</f>
        <v>20</v>
      </c>
      <c r="K40" s="73">
        <f>IF(ISERROR(VLOOKUP($B40,[1]Mladší!$C$6:$U$100,2,FALSE)),"",VLOOKUP($B40,[1]Mladší!$C$6:$U$100,5+$K$4,FALSE))</f>
        <v>3</v>
      </c>
      <c r="L40" s="73">
        <f>IF(ISERROR(VLOOKUP($B40,[1]Mladší!$C$6:$U$100,2,FALSE)),"",VLOOKUP($B40,[1]Mladší!$C$6:$U$100,5+$L$4,FALSE))</f>
        <v>2</v>
      </c>
      <c r="M40" s="80">
        <f>IF(ISERROR(VLOOKUP($B40,[1]Mladší!$C$6:$U$100,2,FALSE)),"",VLOOKUP($B40,[1]Mladší!$C$6:$U$100,12+$M$4,FALSE))</f>
        <v>55.8</v>
      </c>
      <c r="N40" s="81">
        <f>IF(ISERROR(VLOOKUP($B40,[1]Mladší!$C$6:$U$100,2,FALSE)),"",VLOOKUP($B40,[1]Mladší!$C$6:$U$100,12+$N$4,FALSE))</f>
        <v>90</v>
      </c>
      <c r="O40" s="82">
        <f>IF(ISERROR(VLOOKUP($B40,[1]Mladší!$C$6:$U$100,2,FALSE)),"",VLOOKUP($B40,[1]Mladší!$C$6:$U$100,12+$O$4,FALSE))</f>
        <v>81.400000000000006</v>
      </c>
      <c r="P40" s="81">
        <f>IF(ISERROR(VLOOKUP($B40,[1]Mladší!$C$6:$U$100,2,FALSE)),"",VLOOKUP($B40,[1]Mladší!$C$6:$U$100,12+$P$4,FALSE))</f>
        <v>100</v>
      </c>
      <c r="Q40" s="81">
        <f>IF(ISERROR(VLOOKUP($B40,[1]Mladší!$C$6:$U$100,2,FALSE)),"",VLOOKUP($B40,[1]Mladší!$C$6:$U$100,12+$Q$4,FALSE))</f>
        <v>80</v>
      </c>
      <c r="R40" s="81">
        <f>IF(ISERROR(VLOOKUP($B40,[1]Mladší!$C$6:$U$100,2,FALSE)),"",VLOOKUP($B40,[1]Mladší!$C$6:$U$100,12+$R$4,FALSE))</f>
        <v>60</v>
      </c>
      <c r="S40" s="83">
        <f>IF(ISERROR(VLOOKUP($B40,[1]Mladší!$C$6:$U$100,2,FALSE)),"",VLOOKUP($B40,[1]Mladší!$C$6:$U$100,12+$S$4,FALSE))</f>
        <v>40</v>
      </c>
      <c r="T40" s="79">
        <f>IF(ISERROR(VLOOKUP($B40,[1]Mladší!$C$6:$U$100,3,FALSE)),"",VLOOKUP($B40,[1]Mladší!$C$6:$U$100,5,FALSE))</f>
        <v>507.20000000000005</v>
      </c>
    </row>
    <row r="41" spans="1:20" ht="15.75" x14ac:dyDescent="0.25">
      <c r="A41" s="41">
        <f>IF(C41="","",A40+1)</f>
        <v>17</v>
      </c>
      <c r="B41" s="68">
        <v>17</v>
      </c>
      <c r="C41" s="69" t="str">
        <f>IF(ISERROR(VLOOKUP($B41,[1]Mladší!$C$6:$U$100,2,FALSE)),"",VLOOKUP($B41,[1]Mladší!$C$6:$U$100,2,FALSE))</f>
        <v>Macek Matyáš</v>
      </c>
      <c r="D41" s="70">
        <f>IF(ISERROR(VLOOKUP($B41,[1]Mladší!$C$6:$U$100,3,FALSE)),"",VLOOKUP($B41,[1]Mladší!$C$6:$U$100,4,FALSE))</f>
        <v>2018</v>
      </c>
      <c r="E41" s="71"/>
      <c r="F41" s="72" t="str">
        <f>IF(ISERROR(VLOOKUP($B41,[1]Mladší!$C$6:$U$100,2,FALSE)),"",VLOOKUP($B41,[1]Mladší!$C$6:$U$100,5+$F$4,FALSE))</f>
        <v>13,78</v>
      </c>
      <c r="G41" s="73">
        <f>IF(ISERROR(VLOOKUP($B41,[1]Mladší!$C$6:$U$100,2,FALSE)),"",VLOOKUP($B41,[1]Mladší!$C$6:$U$100,5+$G$4,FALSE))</f>
        <v>10</v>
      </c>
      <c r="H41" s="74" t="str">
        <f>IF(ISERROR(VLOOKUP($B41,[1]Mladší!$C$6:$U$100,2,FALSE)),"",VLOOKUP($B41,[1]Mladší!$C$6:$U$100,5+$H$4,FALSE))</f>
        <v>4,79</v>
      </c>
      <c r="I41" s="73">
        <f>IF(ISERROR(VLOOKUP($B41,[1]Mladší!$C$6:$U$100,2,FALSE)),"",VLOOKUP($B41,[1]Mladší!$C$6:$U$100,5+$I$4,FALSE))</f>
        <v>3</v>
      </c>
      <c r="J41" s="73">
        <f>IF(ISERROR(VLOOKUP($B41,[1]Mladší!$C$6:$U$100,2,FALSE)),"",VLOOKUP($B41,[1]Mladší!$C$6:$U$100,5+$J$4,FALSE))</f>
        <v>20</v>
      </c>
      <c r="K41" s="73">
        <f>IF(ISERROR(VLOOKUP($B41,[1]Mladší!$C$6:$U$100,2,FALSE)),"",VLOOKUP($B41,[1]Mladší!$C$6:$U$100,5+$K$4,FALSE))</f>
        <v>3</v>
      </c>
      <c r="L41" s="73">
        <f>IF(ISERROR(VLOOKUP($B41,[1]Mladší!$C$6:$U$100,2,FALSE)),"",VLOOKUP($B41,[1]Mladší!$C$6:$U$100,5+$L$4,FALSE))</f>
        <v>4</v>
      </c>
      <c r="M41" s="80">
        <f>IF(ISERROR(VLOOKUP($B41,[1]Mladší!$C$6:$U$100,2,FALSE)),"",VLOOKUP($B41,[1]Mladší!$C$6:$U$100,12+$M$4,FALSE))</f>
        <v>62.2</v>
      </c>
      <c r="N41" s="81">
        <f>IF(ISERROR(VLOOKUP($B41,[1]Mladší!$C$6:$U$100,2,FALSE)),"",VLOOKUP($B41,[1]Mladší!$C$6:$U$100,12+$N$4,FALSE))</f>
        <v>100</v>
      </c>
      <c r="O41" s="82">
        <f>IF(ISERROR(VLOOKUP($B41,[1]Mladší!$C$6:$U$100,2,FALSE)),"",VLOOKUP($B41,[1]Mladší!$C$6:$U$100,12+$O$4,FALSE))</f>
        <v>64.2</v>
      </c>
      <c r="P41" s="81">
        <f>IF(ISERROR(VLOOKUP($B41,[1]Mladší!$C$6:$U$100,2,FALSE)),"",VLOOKUP($B41,[1]Mladší!$C$6:$U$100,12+$P$4,FALSE))</f>
        <v>60</v>
      </c>
      <c r="Q41" s="81">
        <f>IF(ISERROR(VLOOKUP($B41,[1]Mladší!$C$6:$U$100,2,FALSE)),"",VLOOKUP($B41,[1]Mladší!$C$6:$U$100,12+$Q$4,FALSE))</f>
        <v>80</v>
      </c>
      <c r="R41" s="81">
        <f>IF(ISERROR(VLOOKUP($B41,[1]Mladší!$C$6:$U$100,2,FALSE)),"",VLOOKUP($B41,[1]Mladší!$C$6:$U$100,12+$R$4,FALSE))</f>
        <v>60</v>
      </c>
      <c r="S41" s="83">
        <f>IF(ISERROR(VLOOKUP($B41,[1]Mladší!$C$6:$U$100,2,FALSE)),"",VLOOKUP($B41,[1]Mladší!$C$6:$U$100,12+$S$4,FALSE))</f>
        <v>80</v>
      </c>
      <c r="T41" s="79">
        <f>IF(ISERROR(VLOOKUP($B41,[1]Mladší!$C$6:$U$100,3,FALSE)),"",VLOOKUP($B41,[1]Mladší!$C$6:$U$100,5,FALSE))</f>
        <v>506.4</v>
      </c>
    </row>
    <row r="42" spans="1:20" ht="15.75" x14ac:dyDescent="0.25">
      <c r="A42" s="41">
        <f>IF(C42="","",A41+1)</f>
        <v>18</v>
      </c>
      <c r="B42" s="68">
        <v>18</v>
      </c>
      <c r="C42" s="69" t="str">
        <f>IF(ISERROR(VLOOKUP($B42,[1]Mladší!$C$6:$U$100,2,FALSE)),"",VLOOKUP($B42,[1]Mladší!$C$6:$U$100,2,FALSE))</f>
        <v>Trubačík Vilém</v>
      </c>
      <c r="D42" s="70">
        <f>IF(ISERROR(VLOOKUP($B42,[1]Mladší!$C$6:$U$100,3,FALSE)),"",VLOOKUP($B42,[1]Mladší!$C$6:$U$100,4,FALSE))</f>
        <v>2018</v>
      </c>
      <c r="E42" s="71"/>
      <c r="F42" s="72" t="str">
        <f>IF(ISERROR(VLOOKUP($B42,[1]Mladší!$C$6:$U$100,2,FALSE)),"",VLOOKUP($B42,[1]Mladší!$C$6:$U$100,5+$F$4,FALSE))</f>
        <v>14,08</v>
      </c>
      <c r="G42" s="73">
        <f>IF(ISERROR(VLOOKUP($B42,[1]Mladší!$C$6:$U$100,2,FALSE)),"",VLOOKUP($B42,[1]Mladší!$C$6:$U$100,5+$G$4,FALSE))</f>
        <v>9</v>
      </c>
      <c r="H42" s="74" t="str">
        <f>IF(ISERROR(VLOOKUP($B42,[1]Mladší!$C$6:$U$100,2,FALSE)),"",VLOOKUP($B42,[1]Mladší!$C$6:$U$100,5+$H$4,FALSE))</f>
        <v>4,04</v>
      </c>
      <c r="I42" s="73">
        <f>IF(ISERROR(VLOOKUP($B42,[1]Mladší!$C$6:$U$100,2,FALSE)),"",VLOOKUP($B42,[1]Mladší!$C$6:$U$100,5+$I$4,FALSE))</f>
        <v>5</v>
      </c>
      <c r="J42" s="73">
        <f>IF(ISERROR(VLOOKUP($B42,[1]Mladší!$C$6:$U$100,2,FALSE)),"",VLOOKUP($B42,[1]Mladší!$C$6:$U$100,5+$J$4,FALSE))</f>
        <v>19</v>
      </c>
      <c r="K42" s="73">
        <f>IF(ISERROR(VLOOKUP($B42,[1]Mladší!$C$6:$U$100,2,FALSE)),"",VLOOKUP($B42,[1]Mladší!$C$6:$U$100,5+$K$4,FALSE))</f>
        <v>3</v>
      </c>
      <c r="L42" s="73">
        <f>IF(ISERROR(VLOOKUP($B42,[1]Mladší!$C$6:$U$100,2,FALSE)),"",VLOOKUP($B42,[1]Mladší!$C$6:$U$100,5+$L$4,FALSE))</f>
        <v>2</v>
      </c>
      <c r="M42" s="80">
        <f>IF(ISERROR(VLOOKUP($B42,[1]Mladší!$C$6:$U$100,2,FALSE)),"",VLOOKUP($B42,[1]Mladší!$C$6:$U$100,12+$M$4,FALSE))</f>
        <v>59.2</v>
      </c>
      <c r="N42" s="81">
        <f>IF(ISERROR(VLOOKUP($B42,[1]Mladší!$C$6:$U$100,2,FALSE)),"",VLOOKUP($B42,[1]Mladší!$C$6:$U$100,12+$N$4,FALSE))</f>
        <v>90</v>
      </c>
      <c r="O42" s="82">
        <f>IF(ISERROR(VLOOKUP($B42,[1]Mladší!$C$6:$U$100,2,FALSE)),"",VLOOKUP($B42,[1]Mladší!$C$6:$U$100,12+$O$4,FALSE))</f>
        <v>79.2</v>
      </c>
      <c r="P42" s="81">
        <f>IF(ISERROR(VLOOKUP($B42,[1]Mladší!$C$6:$U$100,2,FALSE)),"",VLOOKUP($B42,[1]Mladší!$C$6:$U$100,12+$P$4,FALSE))</f>
        <v>100</v>
      </c>
      <c r="Q42" s="81">
        <f>IF(ISERROR(VLOOKUP($B42,[1]Mladší!$C$6:$U$100,2,FALSE)),"",VLOOKUP($B42,[1]Mladší!$C$6:$U$100,12+$Q$4,FALSE))</f>
        <v>76</v>
      </c>
      <c r="R42" s="81">
        <f>IF(ISERROR(VLOOKUP($B42,[1]Mladší!$C$6:$U$100,2,FALSE)),"",VLOOKUP($B42,[1]Mladší!$C$6:$U$100,12+$R$4,FALSE))</f>
        <v>60</v>
      </c>
      <c r="S42" s="83">
        <f>IF(ISERROR(VLOOKUP($B42,[1]Mladší!$C$6:$U$100,2,FALSE)),"",VLOOKUP($B42,[1]Mladší!$C$6:$U$100,12+$S$4,FALSE))</f>
        <v>40</v>
      </c>
      <c r="T42" s="79">
        <f>IF(ISERROR(VLOOKUP($B42,[1]Mladší!$C$6:$U$100,3,FALSE)),"",VLOOKUP($B42,[1]Mladší!$C$6:$U$100,5,FALSE))</f>
        <v>504.4</v>
      </c>
    </row>
    <row r="43" spans="1:20" ht="15.75" x14ac:dyDescent="0.25">
      <c r="A43" s="41">
        <f>IF(C43="","",A42+1)</f>
        <v>19</v>
      </c>
      <c r="B43" s="68">
        <v>19</v>
      </c>
      <c r="C43" s="69" t="str">
        <f>IF(ISERROR(VLOOKUP($B43,[1]Mladší!$C$6:$U$100,2,FALSE)),"",VLOOKUP($B43,[1]Mladší!$C$6:$U$100,2,FALSE))</f>
        <v>Lužík Petr</v>
      </c>
      <c r="D43" s="70">
        <f>IF(ISERROR(VLOOKUP($B43,[1]Mladší!$C$6:$U$100,3,FALSE)),"",VLOOKUP($B43,[1]Mladší!$C$6:$U$100,4,FALSE))</f>
        <v>2019</v>
      </c>
      <c r="E43" s="71"/>
      <c r="F43" s="72" t="str">
        <f>IF(ISERROR(VLOOKUP($B43,[1]Mladší!$C$6:$U$100,2,FALSE)),"",VLOOKUP($B43,[1]Mladší!$C$6:$U$100,5+$F$4,FALSE))</f>
        <v>14,29</v>
      </c>
      <c r="G43" s="73">
        <f>IF(ISERROR(VLOOKUP($B43,[1]Mladší!$C$6:$U$100,2,FALSE)),"",VLOOKUP($B43,[1]Mladší!$C$6:$U$100,5+$G$4,FALSE))</f>
        <v>11</v>
      </c>
      <c r="H43" s="74">
        <f>IF(ISERROR(VLOOKUP($B43,[1]Mladší!$C$6:$U$100,2,FALSE)),"",VLOOKUP($B43,[1]Mladší!$C$6:$U$100,5+$H$4,FALSE))</f>
        <v>4.2</v>
      </c>
      <c r="I43" s="73">
        <f>IF(ISERROR(VLOOKUP($B43,[1]Mladší!$C$6:$U$100,2,FALSE)),"",VLOOKUP($B43,[1]Mladší!$C$6:$U$100,5+$I$4,FALSE))</f>
        <v>4</v>
      </c>
      <c r="J43" s="73">
        <f>IF(ISERROR(VLOOKUP($B43,[1]Mladší!$C$6:$U$100,2,FALSE)),"",VLOOKUP($B43,[1]Mladší!$C$6:$U$100,5+$J$4,FALSE))</f>
        <v>20</v>
      </c>
      <c r="K43" s="73">
        <f>IF(ISERROR(VLOOKUP($B43,[1]Mladší!$C$6:$U$100,2,FALSE)),"",VLOOKUP($B43,[1]Mladší!$C$6:$U$100,5+$K$4,FALSE))</f>
        <v>3</v>
      </c>
      <c r="L43" s="73">
        <f>IF(ISERROR(VLOOKUP($B43,[1]Mladší!$C$6:$U$100,2,FALSE)),"",VLOOKUP($B43,[1]Mladší!$C$6:$U$100,5+$L$4,FALSE))</f>
        <v>2</v>
      </c>
      <c r="M43" s="80">
        <f>IF(ISERROR(VLOOKUP($B43,[1]Mladší!$C$6:$U$100,2,FALSE)),"",VLOOKUP($B43,[1]Mladší!$C$6:$U$100,12+$M$4,FALSE))</f>
        <v>57.100000000000009</v>
      </c>
      <c r="N43" s="81">
        <f>IF(ISERROR(VLOOKUP($B43,[1]Mladší!$C$6:$U$100,2,FALSE)),"",VLOOKUP($B43,[1]Mladší!$C$6:$U$100,12+$N$4,FALSE))</f>
        <v>110</v>
      </c>
      <c r="O43" s="82">
        <f>IF(ISERROR(VLOOKUP($B43,[1]Mladší!$C$6:$U$100,2,FALSE)),"",VLOOKUP($B43,[1]Mladší!$C$6:$U$100,12+$O$4,FALSE))</f>
        <v>76</v>
      </c>
      <c r="P43" s="81">
        <f>IF(ISERROR(VLOOKUP($B43,[1]Mladší!$C$6:$U$100,2,FALSE)),"",VLOOKUP($B43,[1]Mladší!$C$6:$U$100,12+$P$4,FALSE))</f>
        <v>80</v>
      </c>
      <c r="Q43" s="81">
        <f>IF(ISERROR(VLOOKUP($B43,[1]Mladší!$C$6:$U$100,2,FALSE)),"",VLOOKUP($B43,[1]Mladší!$C$6:$U$100,12+$Q$4,FALSE))</f>
        <v>80</v>
      </c>
      <c r="R43" s="81">
        <f>IF(ISERROR(VLOOKUP($B43,[1]Mladší!$C$6:$U$100,2,FALSE)),"",VLOOKUP($B43,[1]Mladší!$C$6:$U$100,12+$R$4,FALSE))</f>
        <v>60</v>
      </c>
      <c r="S43" s="83">
        <f>IF(ISERROR(VLOOKUP($B43,[1]Mladší!$C$6:$U$100,2,FALSE)),"",VLOOKUP($B43,[1]Mladší!$C$6:$U$100,12+$S$4,FALSE))</f>
        <v>40</v>
      </c>
      <c r="T43" s="79">
        <f>IF(ISERROR(VLOOKUP($B43,[1]Mladší!$C$6:$U$100,3,FALSE)),"",VLOOKUP($B43,[1]Mladší!$C$6:$U$100,5,FALSE))</f>
        <v>503.1</v>
      </c>
    </row>
    <row r="44" spans="1:20" ht="15.75" x14ac:dyDescent="0.25">
      <c r="A44" s="41">
        <f>IF(C44="","",A43+1)</f>
        <v>20</v>
      </c>
      <c r="B44" s="68">
        <v>20</v>
      </c>
      <c r="C44" s="69" t="str">
        <f>IF(ISERROR(VLOOKUP($B44,[1]Mladší!$C$6:$U$100,2,FALSE)),"",VLOOKUP($B44,[1]Mladší!$C$6:$U$100,2,FALSE))</f>
        <v>Schreier Martin</v>
      </c>
      <c r="D44" s="70">
        <f>IF(ISERROR(VLOOKUP($B44,[1]Mladší!$C$6:$U$100,3,FALSE)),"",VLOOKUP($B44,[1]Mladší!$C$6:$U$100,4,FALSE))</f>
        <v>2020</v>
      </c>
      <c r="E44" s="71"/>
      <c r="F44" s="72" t="str">
        <f>IF(ISERROR(VLOOKUP($B44,[1]Mladší!$C$6:$U$100,2,FALSE)),"",VLOOKUP($B44,[1]Mladší!$C$6:$U$100,5+$F$4,FALSE))</f>
        <v>18,95</v>
      </c>
      <c r="G44" s="73">
        <f>IF(ISERROR(VLOOKUP($B44,[1]Mladší!$C$6:$U$100,2,FALSE)),"",VLOOKUP($B44,[1]Mladší!$C$6:$U$100,5+$G$4,FALSE))</f>
        <v>8</v>
      </c>
      <c r="H44" s="74" t="str">
        <f>IF(ISERROR(VLOOKUP($B44,[1]Mladší!$C$6:$U$100,2,FALSE)),"",VLOOKUP($B44,[1]Mladší!$C$6:$U$100,5+$H$4,FALSE))</f>
        <v>4,25</v>
      </c>
      <c r="I44" s="73">
        <f>IF(ISERROR(VLOOKUP($B44,[1]Mladší!$C$6:$U$100,2,FALSE)),"",VLOOKUP($B44,[1]Mladší!$C$6:$U$100,5+$I$4,FALSE))</f>
        <v>5</v>
      </c>
      <c r="J44" s="73">
        <f>IF(ISERROR(VLOOKUP($B44,[1]Mladší!$C$6:$U$100,2,FALSE)),"",VLOOKUP($B44,[1]Mladší!$C$6:$U$100,5+$J$4,FALSE))</f>
        <v>19</v>
      </c>
      <c r="K44" s="73">
        <f>IF(ISERROR(VLOOKUP($B44,[1]Mladší!$C$6:$U$100,2,FALSE)),"",VLOOKUP($B44,[1]Mladší!$C$6:$U$100,5+$K$4,FALSE))</f>
        <v>4</v>
      </c>
      <c r="L44" s="73">
        <f>IF(ISERROR(VLOOKUP($B44,[1]Mladší!$C$6:$U$100,2,FALSE)),"",VLOOKUP($B44,[1]Mladší!$C$6:$U$100,5+$L$4,FALSE))</f>
        <v>4</v>
      </c>
      <c r="M44" s="80">
        <f>IF(ISERROR(VLOOKUP($B44,[1]Mladší!$C$6:$U$100,2,FALSE)),"",VLOOKUP($B44,[1]Mladší!$C$6:$U$100,12+$M$4,FALSE))</f>
        <v>10.500000000000007</v>
      </c>
      <c r="N44" s="81">
        <f>IF(ISERROR(VLOOKUP($B44,[1]Mladší!$C$6:$U$100,2,FALSE)),"",VLOOKUP($B44,[1]Mladší!$C$6:$U$100,12+$N$4,FALSE))</f>
        <v>80</v>
      </c>
      <c r="O44" s="82">
        <f>IF(ISERROR(VLOOKUP($B44,[1]Mladší!$C$6:$U$100,2,FALSE)),"",VLOOKUP($B44,[1]Mladší!$C$6:$U$100,12+$O$4,FALSE))</f>
        <v>75</v>
      </c>
      <c r="P44" s="81">
        <f>IF(ISERROR(VLOOKUP($B44,[1]Mladší!$C$6:$U$100,2,FALSE)),"",VLOOKUP($B44,[1]Mladší!$C$6:$U$100,12+$P$4,FALSE))</f>
        <v>100</v>
      </c>
      <c r="Q44" s="81">
        <f>IF(ISERROR(VLOOKUP($B44,[1]Mladší!$C$6:$U$100,2,FALSE)),"",VLOOKUP($B44,[1]Mladší!$C$6:$U$100,12+$Q$4,FALSE))</f>
        <v>76</v>
      </c>
      <c r="R44" s="81">
        <f>IF(ISERROR(VLOOKUP($B44,[1]Mladší!$C$6:$U$100,2,FALSE)),"",VLOOKUP($B44,[1]Mladší!$C$6:$U$100,12+$R$4,FALSE))</f>
        <v>80</v>
      </c>
      <c r="S44" s="83">
        <f>IF(ISERROR(VLOOKUP($B44,[1]Mladší!$C$6:$U$100,2,FALSE)),"",VLOOKUP($B44,[1]Mladší!$C$6:$U$100,12+$S$4,FALSE))</f>
        <v>80</v>
      </c>
      <c r="T44" s="79">
        <f>IF(ISERROR(VLOOKUP($B44,[1]Mladší!$C$6:$U$100,3,FALSE)),"",VLOOKUP($B44,[1]Mladší!$C$6:$U$100,5,FALSE))</f>
        <v>501.5</v>
      </c>
    </row>
    <row r="45" spans="1:20" ht="15.75" x14ac:dyDescent="0.25">
      <c r="A45" s="41">
        <f>IF(C45="","",A44+1)</f>
        <v>21</v>
      </c>
      <c r="B45" s="68">
        <v>21</v>
      </c>
      <c r="C45" s="69" t="str">
        <f>IF(ISERROR(VLOOKUP($B45,[1]Mladší!$C$6:$U$100,2,FALSE)),"",VLOOKUP($B45,[1]Mladší!$C$6:$U$100,2,FALSE))</f>
        <v>Herian Štěpán</v>
      </c>
      <c r="D45" s="70">
        <f>IF(ISERROR(VLOOKUP($B45,[1]Mladší!$C$6:$U$100,3,FALSE)),"",VLOOKUP($B45,[1]Mladší!$C$6:$U$100,4,FALSE))</f>
        <v>2017</v>
      </c>
      <c r="E45" s="71"/>
      <c r="F45" s="72" t="str">
        <f>IF(ISERROR(VLOOKUP($B45,[1]Mladší!$C$6:$U$100,2,FALSE)),"",VLOOKUP($B45,[1]Mladší!$C$6:$U$100,5+$F$4,FALSE))</f>
        <v>13,69</v>
      </c>
      <c r="G45" s="73">
        <f>IF(ISERROR(VLOOKUP($B45,[1]Mladší!$C$6:$U$100,2,FALSE)),"",VLOOKUP($B45,[1]Mladší!$C$6:$U$100,5+$G$4,FALSE))</f>
        <v>9</v>
      </c>
      <c r="H45" s="74" t="str">
        <f>IF(ISERROR(VLOOKUP($B45,[1]Mladší!$C$6:$U$100,2,FALSE)),"",VLOOKUP($B45,[1]Mladší!$C$6:$U$100,5+$H$4,FALSE))</f>
        <v>3,82</v>
      </c>
      <c r="I45" s="73">
        <f>IF(ISERROR(VLOOKUP($B45,[1]Mladší!$C$6:$U$100,2,FALSE)),"",VLOOKUP($B45,[1]Mladší!$C$6:$U$100,5+$I$4,FALSE))</f>
        <v>5</v>
      </c>
      <c r="J45" s="73">
        <f>IF(ISERROR(VLOOKUP($B45,[1]Mladší!$C$6:$U$100,2,FALSE)),"",VLOOKUP($B45,[1]Mladší!$C$6:$U$100,5+$J$4,FALSE))</f>
        <v>16</v>
      </c>
      <c r="K45" s="73">
        <f>IF(ISERROR(VLOOKUP($B45,[1]Mladší!$C$6:$U$100,2,FALSE)),"",VLOOKUP($B45,[1]Mladší!$C$6:$U$100,5+$K$4,FALSE))</f>
        <v>2</v>
      </c>
      <c r="L45" s="73">
        <f>IF(ISERROR(VLOOKUP($B45,[1]Mladší!$C$6:$U$100,2,FALSE)),"",VLOOKUP($B45,[1]Mladší!$C$6:$U$100,5+$L$4,FALSE))</f>
        <v>3</v>
      </c>
      <c r="M45" s="80">
        <f>IF(ISERROR(VLOOKUP($B45,[1]Mladší!$C$6:$U$100,2,FALSE)),"",VLOOKUP($B45,[1]Mladší!$C$6:$U$100,12+$M$4,FALSE))</f>
        <v>63.100000000000009</v>
      </c>
      <c r="N45" s="81">
        <f>IF(ISERROR(VLOOKUP($B45,[1]Mladší!$C$6:$U$100,2,FALSE)),"",VLOOKUP($B45,[1]Mladší!$C$6:$U$100,12+$N$4,FALSE))</f>
        <v>90</v>
      </c>
      <c r="O45" s="82">
        <f>IF(ISERROR(VLOOKUP($B45,[1]Mladší!$C$6:$U$100,2,FALSE)),"",VLOOKUP($B45,[1]Mladší!$C$6:$U$100,12+$O$4,FALSE))</f>
        <v>83.6</v>
      </c>
      <c r="P45" s="81">
        <f>IF(ISERROR(VLOOKUP($B45,[1]Mladší!$C$6:$U$100,2,FALSE)),"",VLOOKUP($B45,[1]Mladší!$C$6:$U$100,12+$P$4,FALSE))</f>
        <v>100</v>
      </c>
      <c r="Q45" s="81">
        <f>IF(ISERROR(VLOOKUP($B45,[1]Mladší!$C$6:$U$100,2,FALSE)),"",VLOOKUP($B45,[1]Mladší!$C$6:$U$100,12+$Q$4,FALSE))</f>
        <v>64</v>
      </c>
      <c r="R45" s="81">
        <f>IF(ISERROR(VLOOKUP($B45,[1]Mladší!$C$6:$U$100,2,FALSE)),"",VLOOKUP($B45,[1]Mladší!$C$6:$U$100,12+$R$4,FALSE))</f>
        <v>40</v>
      </c>
      <c r="S45" s="83">
        <f>IF(ISERROR(VLOOKUP($B45,[1]Mladší!$C$6:$U$100,2,FALSE)),"",VLOOKUP($B45,[1]Mladší!$C$6:$U$100,12+$S$4,FALSE))</f>
        <v>60</v>
      </c>
      <c r="T45" s="79">
        <f>IF(ISERROR(VLOOKUP($B45,[1]Mladší!$C$6:$U$100,3,FALSE)),"",VLOOKUP($B45,[1]Mladší!$C$6:$U$100,5,FALSE))</f>
        <v>500.70000000000005</v>
      </c>
    </row>
    <row r="46" spans="1:20" ht="15.75" x14ac:dyDescent="0.25">
      <c r="A46" s="41">
        <f>IF(C46="","",A45+1)</f>
        <v>22</v>
      </c>
      <c r="B46" s="68">
        <v>22</v>
      </c>
      <c r="C46" s="69" t="str">
        <f>IF(ISERROR(VLOOKUP($B46,[1]Mladší!$C$6:$U$100,2,FALSE)),"",VLOOKUP($B46,[1]Mladší!$C$6:$U$100,2,FALSE))</f>
        <v>Macháček Tomáš</v>
      </c>
      <c r="D46" s="70">
        <f>IF(ISERROR(VLOOKUP($B46,[1]Mladší!$C$6:$U$100,3,FALSE)),"",VLOOKUP($B46,[1]Mladší!$C$6:$U$100,4,FALSE))</f>
        <v>2016</v>
      </c>
      <c r="E46" s="71"/>
      <c r="F46" s="72" t="str">
        <f>IF(ISERROR(VLOOKUP($B46,[1]Mladší!$C$6:$U$100,2,FALSE)),"",VLOOKUP($B46,[1]Mladší!$C$6:$U$100,5+$F$4,FALSE))</f>
        <v>14,23</v>
      </c>
      <c r="G46" s="73">
        <f>IF(ISERROR(VLOOKUP($B46,[1]Mladší!$C$6:$U$100,2,FALSE)),"",VLOOKUP($B46,[1]Mladší!$C$6:$U$100,5+$G$4,FALSE))</f>
        <v>12</v>
      </c>
      <c r="H46" s="74" t="str">
        <f>IF(ISERROR(VLOOKUP($B46,[1]Mladší!$C$6:$U$100,2,FALSE)),"",VLOOKUP($B46,[1]Mladší!$C$6:$U$100,5+$H$4,FALSE))</f>
        <v>3,67</v>
      </c>
      <c r="I46" s="73">
        <f>IF(ISERROR(VLOOKUP($B46,[1]Mladší!$C$6:$U$100,2,FALSE)),"",VLOOKUP($B46,[1]Mladší!$C$6:$U$100,5+$I$4,FALSE))</f>
        <v>5</v>
      </c>
      <c r="J46" s="73">
        <f>IF(ISERROR(VLOOKUP($B46,[1]Mladší!$C$6:$U$100,2,FALSE)),"",VLOOKUP($B46,[1]Mladší!$C$6:$U$100,5+$J$4,FALSE))</f>
        <v>19</v>
      </c>
      <c r="K46" s="73">
        <f>IF(ISERROR(VLOOKUP($B46,[1]Mladší!$C$6:$U$100,2,FALSE)),"",VLOOKUP($B46,[1]Mladší!$C$6:$U$100,5+$K$4,FALSE))</f>
        <v>1</v>
      </c>
      <c r="L46" s="73">
        <f>IF(ISERROR(VLOOKUP($B46,[1]Mladší!$C$6:$U$100,2,FALSE)),"",VLOOKUP($B46,[1]Mladší!$C$6:$U$100,5+$L$4,FALSE))</f>
        <v>2</v>
      </c>
      <c r="M46" s="80">
        <f>IF(ISERROR(VLOOKUP($B46,[1]Mladší!$C$6:$U$100,2,FALSE)),"",VLOOKUP($B46,[1]Mladší!$C$6:$U$100,12+$M$4,FALSE))</f>
        <v>57.699999999999996</v>
      </c>
      <c r="N46" s="81">
        <f>IF(ISERROR(VLOOKUP($B46,[1]Mladší!$C$6:$U$100,2,FALSE)),"",VLOOKUP($B46,[1]Mladší!$C$6:$U$100,12+$N$4,FALSE))</f>
        <v>120</v>
      </c>
      <c r="O46" s="82">
        <f>IF(ISERROR(VLOOKUP($B46,[1]Mladší!$C$6:$U$100,2,FALSE)),"",VLOOKUP($B46,[1]Mladší!$C$6:$U$100,12+$O$4,FALSE))</f>
        <v>86.6</v>
      </c>
      <c r="P46" s="81">
        <f>IF(ISERROR(VLOOKUP($B46,[1]Mladší!$C$6:$U$100,2,FALSE)),"",VLOOKUP($B46,[1]Mladší!$C$6:$U$100,12+$P$4,FALSE))</f>
        <v>100</v>
      </c>
      <c r="Q46" s="81">
        <f>IF(ISERROR(VLOOKUP($B46,[1]Mladší!$C$6:$U$100,2,FALSE)),"",VLOOKUP($B46,[1]Mladší!$C$6:$U$100,12+$Q$4,FALSE))</f>
        <v>76</v>
      </c>
      <c r="R46" s="81">
        <f>IF(ISERROR(VLOOKUP($B46,[1]Mladší!$C$6:$U$100,2,FALSE)),"",VLOOKUP($B46,[1]Mladší!$C$6:$U$100,12+$R$4,FALSE))</f>
        <v>20</v>
      </c>
      <c r="S46" s="83">
        <f>IF(ISERROR(VLOOKUP($B46,[1]Mladší!$C$6:$U$100,2,FALSE)),"",VLOOKUP($B46,[1]Mladší!$C$6:$U$100,12+$S$4,FALSE))</f>
        <v>40</v>
      </c>
      <c r="T46" s="79">
        <f>IF(ISERROR(VLOOKUP($B46,[1]Mladší!$C$6:$U$100,3,FALSE)),"",VLOOKUP($B46,[1]Mladší!$C$6:$U$100,5,FALSE))</f>
        <v>500.29999999999995</v>
      </c>
    </row>
    <row r="47" spans="1:20" ht="15.75" x14ac:dyDescent="0.25">
      <c r="A47" s="41">
        <f>IF(C47="","",A46+1)</f>
        <v>23</v>
      </c>
      <c r="B47" s="68">
        <v>23</v>
      </c>
      <c r="C47" s="69" t="str">
        <f>IF(ISERROR(VLOOKUP($B47,[1]Mladší!$C$6:$U$100,2,FALSE)),"",VLOOKUP($B47,[1]Mladší!$C$6:$U$100,2,FALSE))</f>
        <v>Šeda Vilém</v>
      </c>
      <c r="D47" s="70">
        <f>IF(ISERROR(VLOOKUP($B47,[1]Mladší!$C$6:$U$100,3,FALSE)),"",VLOOKUP($B47,[1]Mladší!$C$6:$U$100,4,FALSE))</f>
        <v>2018</v>
      </c>
      <c r="E47" s="71"/>
      <c r="F47" s="72" t="str">
        <f>IF(ISERROR(VLOOKUP($B47,[1]Mladší!$C$6:$U$100,2,FALSE)),"",VLOOKUP($B47,[1]Mladší!$C$6:$U$100,5+$F$4,FALSE))</f>
        <v>14,12</v>
      </c>
      <c r="G47" s="73">
        <f>IF(ISERROR(VLOOKUP($B47,[1]Mladší!$C$6:$U$100,2,FALSE)),"",VLOOKUP($B47,[1]Mladší!$C$6:$U$100,5+$G$4,FALSE))</f>
        <v>11</v>
      </c>
      <c r="H47" s="74" t="str">
        <f>IF(ISERROR(VLOOKUP($B47,[1]Mladší!$C$6:$U$100,2,FALSE)),"",VLOOKUP($B47,[1]Mladší!$C$6:$U$100,5+$H$4,FALSE))</f>
        <v>4,53</v>
      </c>
      <c r="I47" s="73">
        <f>IF(ISERROR(VLOOKUP($B47,[1]Mladší!$C$6:$U$100,2,FALSE)),"",VLOOKUP($B47,[1]Mladší!$C$6:$U$100,5+$I$4,FALSE))</f>
        <v>4</v>
      </c>
      <c r="J47" s="73">
        <f>IF(ISERROR(VLOOKUP($B47,[1]Mladší!$C$6:$U$100,2,FALSE)),"",VLOOKUP($B47,[1]Mladší!$C$6:$U$100,5+$J$4,FALSE))</f>
        <v>20</v>
      </c>
      <c r="K47" s="73">
        <f>IF(ISERROR(VLOOKUP($B47,[1]Mladší!$C$6:$U$100,2,FALSE)),"",VLOOKUP($B47,[1]Mladší!$C$6:$U$100,5+$K$4,FALSE))</f>
        <v>2</v>
      </c>
      <c r="L47" s="73">
        <f>IF(ISERROR(VLOOKUP($B47,[1]Mladší!$C$6:$U$100,2,FALSE)),"",VLOOKUP($B47,[1]Mladší!$C$6:$U$100,5+$L$4,FALSE))</f>
        <v>3</v>
      </c>
      <c r="M47" s="80">
        <f>IF(ISERROR(VLOOKUP($B47,[1]Mladší!$C$6:$U$100,2,FALSE)),"",VLOOKUP($B47,[1]Mladší!$C$6:$U$100,12+$M$4,FALSE))</f>
        <v>58.800000000000011</v>
      </c>
      <c r="N47" s="81">
        <f>IF(ISERROR(VLOOKUP($B47,[1]Mladší!$C$6:$U$100,2,FALSE)),"",VLOOKUP($B47,[1]Mladší!$C$6:$U$100,12+$N$4,FALSE))</f>
        <v>110</v>
      </c>
      <c r="O47" s="82">
        <f>IF(ISERROR(VLOOKUP($B47,[1]Mladší!$C$6:$U$100,2,FALSE)),"",VLOOKUP($B47,[1]Mladší!$C$6:$U$100,12+$O$4,FALSE))</f>
        <v>69.399999999999991</v>
      </c>
      <c r="P47" s="81">
        <f>IF(ISERROR(VLOOKUP($B47,[1]Mladší!$C$6:$U$100,2,FALSE)),"",VLOOKUP($B47,[1]Mladší!$C$6:$U$100,12+$P$4,FALSE))</f>
        <v>80</v>
      </c>
      <c r="Q47" s="81">
        <f>IF(ISERROR(VLOOKUP($B47,[1]Mladší!$C$6:$U$100,2,FALSE)),"",VLOOKUP($B47,[1]Mladší!$C$6:$U$100,12+$Q$4,FALSE))</f>
        <v>80</v>
      </c>
      <c r="R47" s="81">
        <f>IF(ISERROR(VLOOKUP($B47,[1]Mladší!$C$6:$U$100,2,FALSE)),"",VLOOKUP($B47,[1]Mladší!$C$6:$U$100,12+$R$4,FALSE))</f>
        <v>40</v>
      </c>
      <c r="S47" s="83">
        <f>IF(ISERROR(VLOOKUP($B47,[1]Mladší!$C$6:$U$100,2,FALSE)),"",VLOOKUP($B47,[1]Mladší!$C$6:$U$100,12+$S$4,FALSE))</f>
        <v>60</v>
      </c>
      <c r="T47" s="79">
        <f>IF(ISERROR(VLOOKUP($B47,[1]Mladší!$C$6:$U$100,3,FALSE)),"",VLOOKUP($B47,[1]Mladší!$C$6:$U$100,5,FALSE))</f>
        <v>498.2</v>
      </c>
    </row>
    <row r="48" spans="1:20" ht="15.75" x14ac:dyDescent="0.25">
      <c r="A48" s="41">
        <f>IF(C48="","",A47+1)</f>
        <v>24</v>
      </c>
      <c r="B48" s="68">
        <v>24</v>
      </c>
      <c r="C48" s="69" t="str">
        <f>IF(ISERROR(VLOOKUP($B48,[1]Mladší!$C$6:$U$100,2,FALSE)),"",VLOOKUP($B48,[1]Mladší!$C$6:$U$100,2,FALSE))</f>
        <v>Vašťák Vojta</v>
      </c>
      <c r="D48" s="70">
        <f>IF(ISERROR(VLOOKUP($B48,[1]Mladší!$C$6:$U$100,3,FALSE)),"",VLOOKUP($B48,[1]Mladší!$C$6:$U$100,4,FALSE))</f>
        <v>2016</v>
      </c>
      <c r="E48" s="71"/>
      <c r="F48" s="72" t="str">
        <f>IF(ISERROR(VLOOKUP($B48,[1]Mladší!$C$6:$U$100,2,FALSE)),"",VLOOKUP($B48,[1]Mladší!$C$6:$U$100,5+$F$4,FALSE))</f>
        <v>13,35</v>
      </c>
      <c r="G48" s="73">
        <f>IF(ISERROR(VLOOKUP($B48,[1]Mladší!$C$6:$U$100,2,FALSE)),"",VLOOKUP($B48,[1]Mladší!$C$6:$U$100,5+$G$4,FALSE))</f>
        <v>11</v>
      </c>
      <c r="H48" s="74" t="str">
        <f>IF(ISERROR(VLOOKUP($B48,[1]Mladší!$C$6:$U$100,2,FALSE)),"",VLOOKUP($B48,[1]Mladší!$C$6:$U$100,5+$H$4,FALSE))</f>
        <v>3,95</v>
      </c>
      <c r="I48" s="73">
        <f>IF(ISERROR(VLOOKUP($B48,[1]Mladší!$C$6:$U$100,2,FALSE)),"",VLOOKUP($B48,[1]Mladší!$C$6:$U$100,5+$I$4,FALSE))</f>
        <v>2</v>
      </c>
      <c r="J48" s="73">
        <f>IF(ISERROR(VLOOKUP($B48,[1]Mladší!$C$6:$U$100,2,FALSE)),"",VLOOKUP($B48,[1]Mladší!$C$6:$U$100,5+$J$4,FALSE))</f>
        <v>14</v>
      </c>
      <c r="K48" s="73">
        <f>IF(ISERROR(VLOOKUP($B48,[1]Mladší!$C$6:$U$100,2,FALSE)),"",VLOOKUP($B48,[1]Mladší!$C$6:$U$100,5+$K$4,FALSE))</f>
        <v>3</v>
      </c>
      <c r="L48" s="73">
        <f>IF(ISERROR(VLOOKUP($B48,[1]Mladší!$C$6:$U$100,2,FALSE)),"",VLOOKUP($B48,[1]Mladší!$C$6:$U$100,5+$L$4,FALSE))</f>
        <v>4</v>
      </c>
      <c r="M48" s="80">
        <f>IF(ISERROR(VLOOKUP($B48,[1]Mladší!$C$6:$U$100,2,FALSE)),"",VLOOKUP($B48,[1]Mladší!$C$6:$U$100,12+$M$4,FALSE))</f>
        <v>66.5</v>
      </c>
      <c r="N48" s="81">
        <f>IF(ISERROR(VLOOKUP($B48,[1]Mladší!$C$6:$U$100,2,FALSE)),"",VLOOKUP($B48,[1]Mladší!$C$6:$U$100,12+$N$4,FALSE))</f>
        <v>110</v>
      </c>
      <c r="O48" s="82">
        <f>IF(ISERROR(VLOOKUP($B48,[1]Mladší!$C$6:$U$100,2,FALSE)),"",VLOOKUP($B48,[1]Mladší!$C$6:$U$100,12+$O$4,FALSE))</f>
        <v>81</v>
      </c>
      <c r="P48" s="81">
        <f>IF(ISERROR(VLOOKUP($B48,[1]Mladší!$C$6:$U$100,2,FALSE)),"",VLOOKUP($B48,[1]Mladší!$C$6:$U$100,12+$P$4,FALSE))</f>
        <v>40</v>
      </c>
      <c r="Q48" s="81">
        <f>IF(ISERROR(VLOOKUP($B48,[1]Mladší!$C$6:$U$100,2,FALSE)),"",VLOOKUP($B48,[1]Mladší!$C$6:$U$100,12+$Q$4,FALSE))</f>
        <v>56</v>
      </c>
      <c r="R48" s="81">
        <f>IF(ISERROR(VLOOKUP($B48,[1]Mladší!$C$6:$U$100,2,FALSE)),"",VLOOKUP($B48,[1]Mladší!$C$6:$U$100,12+$R$4,FALSE))</f>
        <v>60</v>
      </c>
      <c r="S48" s="83">
        <f>IF(ISERROR(VLOOKUP($B48,[1]Mladší!$C$6:$U$100,2,FALSE)),"",VLOOKUP($B48,[1]Mladší!$C$6:$U$100,12+$S$4,FALSE))</f>
        <v>80</v>
      </c>
      <c r="T48" s="79">
        <f>IF(ISERROR(VLOOKUP($B48,[1]Mladší!$C$6:$U$100,3,FALSE)),"",VLOOKUP($B48,[1]Mladší!$C$6:$U$100,5,FALSE))</f>
        <v>493.5</v>
      </c>
    </row>
    <row r="49" spans="1:20" ht="15.75" x14ac:dyDescent="0.25">
      <c r="A49" s="41">
        <f>IF(C49="","",A48+1)</f>
        <v>25</v>
      </c>
      <c r="B49" s="68">
        <v>25</v>
      </c>
      <c r="C49" s="69" t="str">
        <f>IF(ISERROR(VLOOKUP($B49,[1]Mladší!$C$6:$U$100,2,FALSE)),"",VLOOKUP($B49,[1]Mladší!$C$6:$U$100,2,FALSE))</f>
        <v>Bělaška Hynek</v>
      </c>
      <c r="D49" s="70">
        <f>IF(ISERROR(VLOOKUP($B49,[1]Mladší!$C$6:$U$100,3,FALSE)),"",VLOOKUP($B49,[1]Mladší!$C$6:$U$100,4,FALSE))</f>
        <v>2018</v>
      </c>
      <c r="E49" s="71"/>
      <c r="F49" s="72" t="str">
        <f>IF(ISERROR(VLOOKUP($B49,[1]Mladší!$C$6:$U$100,2,FALSE)),"",VLOOKUP($B49,[1]Mladší!$C$6:$U$100,5+$F$4,FALSE))</f>
        <v>13,37</v>
      </c>
      <c r="G49" s="73">
        <f>IF(ISERROR(VLOOKUP($B49,[1]Mladší!$C$6:$U$100,2,FALSE)),"",VLOOKUP($B49,[1]Mladší!$C$6:$U$100,5+$G$4,FALSE))</f>
        <v>9</v>
      </c>
      <c r="H49" s="74" t="str">
        <f>IF(ISERROR(VLOOKUP($B49,[1]Mladší!$C$6:$U$100,2,FALSE)),"",VLOOKUP($B49,[1]Mladší!$C$6:$U$100,5+$H$4,FALSE))</f>
        <v>3,8</v>
      </c>
      <c r="I49" s="73">
        <f>IF(ISERROR(VLOOKUP($B49,[1]Mladší!$C$6:$U$100,2,FALSE)),"",VLOOKUP($B49,[1]Mladší!$C$6:$U$100,5+$I$4,FALSE))</f>
        <v>5</v>
      </c>
      <c r="J49" s="73">
        <f>IF(ISERROR(VLOOKUP($B49,[1]Mladší!$C$6:$U$100,2,FALSE)),"",VLOOKUP($B49,[1]Mladší!$C$6:$U$100,5+$J$4,FALSE))</f>
        <v>18</v>
      </c>
      <c r="K49" s="73">
        <f>IF(ISERROR(VLOOKUP($B49,[1]Mladší!$C$6:$U$100,2,FALSE)),"",VLOOKUP($B49,[1]Mladší!$C$6:$U$100,5+$K$4,FALSE))</f>
        <v>1</v>
      </c>
      <c r="L49" s="73">
        <f>IF(ISERROR(VLOOKUP($B49,[1]Mladší!$C$6:$U$100,2,FALSE)),"",VLOOKUP($B49,[1]Mladší!$C$6:$U$100,5+$L$4,FALSE))</f>
        <v>3</v>
      </c>
      <c r="M49" s="80">
        <f>IF(ISERROR(VLOOKUP($B49,[1]Mladší!$C$6:$U$100,2,FALSE)),"",VLOOKUP($B49,[1]Mladší!$C$6:$U$100,12+$M$4,FALSE))</f>
        <v>66.300000000000011</v>
      </c>
      <c r="N49" s="81">
        <f>IF(ISERROR(VLOOKUP($B49,[1]Mladší!$C$6:$U$100,2,FALSE)),"",VLOOKUP($B49,[1]Mladší!$C$6:$U$100,12+$N$4,FALSE))</f>
        <v>90</v>
      </c>
      <c r="O49" s="82">
        <f>IF(ISERROR(VLOOKUP($B49,[1]Mladší!$C$6:$U$100,2,FALSE)),"",VLOOKUP($B49,[1]Mladší!$C$6:$U$100,12+$O$4,FALSE))</f>
        <v>84</v>
      </c>
      <c r="P49" s="81">
        <f>IF(ISERROR(VLOOKUP($B49,[1]Mladší!$C$6:$U$100,2,FALSE)),"",VLOOKUP($B49,[1]Mladší!$C$6:$U$100,12+$P$4,FALSE))</f>
        <v>100</v>
      </c>
      <c r="Q49" s="81">
        <f>IF(ISERROR(VLOOKUP($B49,[1]Mladší!$C$6:$U$100,2,FALSE)),"",VLOOKUP($B49,[1]Mladší!$C$6:$U$100,12+$Q$4,FALSE))</f>
        <v>72</v>
      </c>
      <c r="R49" s="81">
        <f>IF(ISERROR(VLOOKUP($B49,[1]Mladší!$C$6:$U$100,2,FALSE)),"",VLOOKUP($B49,[1]Mladší!$C$6:$U$100,12+$R$4,FALSE))</f>
        <v>20</v>
      </c>
      <c r="S49" s="83">
        <f>IF(ISERROR(VLOOKUP($B49,[1]Mladší!$C$6:$U$100,2,FALSE)),"",VLOOKUP($B49,[1]Mladší!$C$6:$U$100,12+$S$4,FALSE))</f>
        <v>60</v>
      </c>
      <c r="T49" s="79">
        <f>IF(ISERROR(VLOOKUP($B49,[1]Mladší!$C$6:$U$100,3,FALSE)),"",VLOOKUP($B49,[1]Mladší!$C$6:$U$100,5,FALSE))</f>
        <v>492.3</v>
      </c>
    </row>
    <row r="50" spans="1:20" ht="15.75" x14ac:dyDescent="0.25">
      <c r="A50" s="41">
        <f>IF(C50="","",A49+1)</f>
        <v>26</v>
      </c>
      <c r="B50" s="68">
        <v>26</v>
      </c>
      <c r="C50" s="69" t="str">
        <f>IF(ISERROR(VLOOKUP($B50,[1]Mladší!$C$6:$U$100,2,FALSE)),"",VLOOKUP($B50,[1]Mladší!$C$6:$U$100,2,FALSE))</f>
        <v>Gabriel Petr</v>
      </c>
      <c r="D50" s="70">
        <f>IF(ISERROR(VLOOKUP($B50,[1]Mladší!$C$6:$U$100,3,FALSE)),"",VLOOKUP($B50,[1]Mladší!$C$6:$U$100,4,FALSE))</f>
        <v>2018</v>
      </c>
      <c r="E50" s="71"/>
      <c r="F50" s="72" t="str">
        <f>IF(ISERROR(VLOOKUP($B50,[1]Mladší!$C$6:$U$100,2,FALSE)),"",VLOOKUP($B50,[1]Mladší!$C$6:$U$100,5+$F$4,FALSE))</f>
        <v>15,09</v>
      </c>
      <c r="G50" s="73">
        <f>IF(ISERROR(VLOOKUP($B50,[1]Mladší!$C$6:$U$100,2,FALSE)),"",VLOOKUP($B50,[1]Mladší!$C$6:$U$100,5+$G$4,FALSE))</f>
        <v>9</v>
      </c>
      <c r="H50" s="74" t="str">
        <f>IF(ISERROR(VLOOKUP($B50,[1]Mladší!$C$6:$U$100,2,FALSE)),"",VLOOKUP($B50,[1]Mladší!$C$6:$U$100,5+$H$4,FALSE))</f>
        <v>4,29</v>
      </c>
      <c r="I50" s="73">
        <f>IF(ISERROR(VLOOKUP($B50,[1]Mladší!$C$6:$U$100,2,FALSE)),"",VLOOKUP($B50,[1]Mladší!$C$6:$U$100,5+$I$4,FALSE))</f>
        <v>5</v>
      </c>
      <c r="J50" s="73">
        <f>IF(ISERROR(VLOOKUP($B50,[1]Mladší!$C$6:$U$100,2,FALSE)),"",VLOOKUP($B50,[1]Mladší!$C$6:$U$100,5+$J$4,FALSE))</f>
        <v>19</v>
      </c>
      <c r="K50" s="73">
        <f>IF(ISERROR(VLOOKUP($B50,[1]Mladší!$C$6:$U$100,2,FALSE)),"",VLOOKUP($B50,[1]Mladší!$C$6:$U$100,5+$K$4,FALSE))</f>
        <v>3</v>
      </c>
      <c r="L50" s="73">
        <f>IF(ISERROR(VLOOKUP($B50,[1]Mladší!$C$6:$U$100,2,FALSE)),"",VLOOKUP($B50,[1]Mladší!$C$6:$U$100,5+$L$4,FALSE))</f>
        <v>2</v>
      </c>
      <c r="M50" s="80">
        <f>IF(ISERROR(VLOOKUP($B50,[1]Mladší!$C$6:$U$100,2,FALSE)),"",VLOOKUP($B50,[1]Mladší!$C$6:$U$100,12+$M$4,FALSE))</f>
        <v>49.1</v>
      </c>
      <c r="N50" s="81">
        <f>IF(ISERROR(VLOOKUP($B50,[1]Mladší!$C$6:$U$100,2,FALSE)),"",VLOOKUP($B50,[1]Mladší!$C$6:$U$100,12+$N$4,FALSE))</f>
        <v>90</v>
      </c>
      <c r="O50" s="82">
        <f>IF(ISERROR(VLOOKUP($B50,[1]Mladší!$C$6:$U$100,2,FALSE)),"",VLOOKUP($B50,[1]Mladší!$C$6:$U$100,12+$O$4,FALSE))</f>
        <v>74.2</v>
      </c>
      <c r="P50" s="81">
        <f>IF(ISERROR(VLOOKUP($B50,[1]Mladší!$C$6:$U$100,2,FALSE)),"",VLOOKUP($B50,[1]Mladší!$C$6:$U$100,12+$P$4,FALSE))</f>
        <v>100</v>
      </c>
      <c r="Q50" s="81">
        <f>IF(ISERROR(VLOOKUP($B50,[1]Mladší!$C$6:$U$100,2,FALSE)),"",VLOOKUP($B50,[1]Mladší!$C$6:$U$100,12+$Q$4,FALSE))</f>
        <v>76</v>
      </c>
      <c r="R50" s="81">
        <f>IF(ISERROR(VLOOKUP($B50,[1]Mladší!$C$6:$U$100,2,FALSE)),"",VLOOKUP($B50,[1]Mladší!$C$6:$U$100,12+$R$4,FALSE))</f>
        <v>60</v>
      </c>
      <c r="S50" s="83">
        <f>IF(ISERROR(VLOOKUP($B50,[1]Mladší!$C$6:$U$100,2,FALSE)),"",VLOOKUP($B50,[1]Mladší!$C$6:$U$100,12+$S$4,FALSE))</f>
        <v>40</v>
      </c>
      <c r="T50" s="79">
        <f>IF(ISERROR(VLOOKUP($B50,[1]Mladší!$C$6:$U$100,3,FALSE)),"",VLOOKUP($B50,[1]Mladší!$C$6:$U$100,5,FALSE))</f>
        <v>489.3</v>
      </c>
    </row>
    <row r="51" spans="1:20" ht="15.75" x14ac:dyDescent="0.25">
      <c r="A51" s="41">
        <f>IF(C51="","",A50+1)</f>
        <v>27</v>
      </c>
      <c r="B51" s="68">
        <v>27</v>
      </c>
      <c r="C51" s="69" t="str">
        <f>IF(ISERROR(VLOOKUP($B51,[1]Mladší!$C$6:$U$100,2,FALSE)),"",VLOOKUP($B51,[1]Mladší!$C$6:$U$100,2,FALSE))</f>
        <v>Deutsch Teo</v>
      </c>
      <c r="D51" s="70">
        <f>IF(ISERROR(VLOOKUP($B51,[1]Mladší!$C$6:$U$100,3,FALSE)),"",VLOOKUP($B51,[1]Mladší!$C$6:$U$100,4,FALSE))</f>
        <v>2018</v>
      </c>
      <c r="E51" s="71"/>
      <c r="F51" s="72" t="str">
        <f>IF(ISERROR(VLOOKUP($B51,[1]Mladší!$C$6:$U$100,2,FALSE)),"",VLOOKUP($B51,[1]Mladší!$C$6:$U$100,5+$F$4,FALSE))</f>
        <v>13,69</v>
      </c>
      <c r="G51" s="73">
        <f>IF(ISERROR(VLOOKUP($B51,[1]Mladší!$C$6:$U$100,2,FALSE)),"",VLOOKUP($B51,[1]Mladší!$C$6:$U$100,5+$G$4,FALSE))</f>
        <v>4</v>
      </c>
      <c r="H51" s="74" t="str">
        <f>IF(ISERROR(VLOOKUP($B51,[1]Mladší!$C$6:$U$100,2,FALSE)),"",VLOOKUP($B51,[1]Mladší!$C$6:$U$100,5+$H$4,FALSE))</f>
        <v>3,92</v>
      </c>
      <c r="I51" s="73">
        <f>IF(ISERROR(VLOOKUP($B51,[1]Mladší!$C$6:$U$100,2,FALSE)),"",VLOOKUP($B51,[1]Mladší!$C$6:$U$100,5+$I$4,FALSE))</f>
        <v>5</v>
      </c>
      <c r="J51" s="73">
        <f>IF(ISERROR(VLOOKUP($B51,[1]Mladší!$C$6:$U$100,2,FALSE)),"",VLOOKUP($B51,[1]Mladší!$C$6:$U$100,5+$J$4,FALSE))</f>
        <v>14</v>
      </c>
      <c r="K51" s="73">
        <f>IF(ISERROR(VLOOKUP($B51,[1]Mladší!$C$6:$U$100,2,FALSE)),"",VLOOKUP($B51,[1]Mladší!$C$6:$U$100,5+$K$4,FALSE))</f>
        <v>3</v>
      </c>
      <c r="L51" s="73">
        <f>IF(ISERROR(VLOOKUP($B51,[1]Mladší!$C$6:$U$100,2,FALSE)),"",VLOOKUP($B51,[1]Mladší!$C$6:$U$100,5+$L$4,FALSE))</f>
        <v>3</v>
      </c>
      <c r="M51" s="80">
        <f>IF(ISERROR(VLOOKUP($B51,[1]Mladší!$C$6:$U$100,2,FALSE)),"",VLOOKUP($B51,[1]Mladší!$C$6:$U$100,12+$M$4,FALSE))</f>
        <v>63.100000000000009</v>
      </c>
      <c r="N51" s="81">
        <f>IF(ISERROR(VLOOKUP($B51,[1]Mladší!$C$6:$U$100,2,FALSE)),"",VLOOKUP($B51,[1]Mladší!$C$6:$U$100,12+$N$4,FALSE))</f>
        <v>40</v>
      </c>
      <c r="O51" s="82">
        <f>IF(ISERROR(VLOOKUP($B51,[1]Mladší!$C$6:$U$100,2,FALSE)),"",VLOOKUP($B51,[1]Mladší!$C$6:$U$100,12+$O$4,FALSE))</f>
        <v>81.599999999999994</v>
      </c>
      <c r="P51" s="81">
        <f>IF(ISERROR(VLOOKUP($B51,[1]Mladší!$C$6:$U$100,2,FALSE)),"",VLOOKUP($B51,[1]Mladší!$C$6:$U$100,12+$P$4,FALSE))</f>
        <v>100</v>
      </c>
      <c r="Q51" s="81">
        <f>IF(ISERROR(VLOOKUP($B51,[1]Mladší!$C$6:$U$100,2,FALSE)),"",VLOOKUP($B51,[1]Mladší!$C$6:$U$100,12+$Q$4,FALSE))</f>
        <v>56</v>
      </c>
      <c r="R51" s="81">
        <f>IF(ISERROR(VLOOKUP($B51,[1]Mladší!$C$6:$U$100,2,FALSE)),"",VLOOKUP($B51,[1]Mladší!$C$6:$U$100,12+$R$4,FALSE))</f>
        <v>60</v>
      </c>
      <c r="S51" s="83">
        <f>IF(ISERROR(VLOOKUP($B51,[1]Mladší!$C$6:$U$100,2,FALSE)),"",VLOOKUP($B51,[1]Mladší!$C$6:$U$100,12+$S$4,FALSE))</f>
        <v>60</v>
      </c>
      <c r="T51" s="79">
        <f>IF(ISERROR(VLOOKUP($B51,[1]Mladší!$C$6:$U$100,3,FALSE)),"",VLOOKUP($B51,[1]Mladší!$C$6:$U$100,5,FALSE))</f>
        <v>460.7</v>
      </c>
    </row>
    <row r="52" spans="1:20" ht="15.75" x14ac:dyDescent="0.25">
      <c r="A52" s="41">
        <f>IF(C52="","",A51+1)</f>
        <v>28</v>
      </c>
      <c r="B52" s="68">
        <v>28</v>
      </c>
      <c r="C52" s="69" t="str">
        <f>IF(ISERROR(VLOOKUP($B52,[1]Mladší!$C$6:$U$100,2,FALSE)),"",VLOOKUP($B52,[1]Mladší!$C$6:$U$100,2,FALSE))</f>
        <v>Buchta Tomáš</v>
      </c>
      <c r="D52" s="70">
        <f>IF(ISERROR(VLOOKUP($B52,[1]Mladší!$C$6:$U$100,3,FALSE)),"",VLOOKUP($B52,[1]Mladší!$C$6:$U$100,4,FALSE))</f>
        <v>2018</v>
      </c>
      <c r="E52" s="71"/>
      <c r="F52" s="72" t="str">
        <f>IF(ISERROR(VLOOKUP($B52,[1]Mladší!$C$6:$U$100,2,FALSE)),"",VLOOKUP($B52,[1]Mladší!$C$6:$U$100,5+$F$4,FALSE))</f>
        <v>14,96</v>
      </c>
      <c r="G52" s="73">
        <f>IF(ISERROR(VLOOKUP($B52,[1]Mladší!$C$6:$U$100,2,FALSE)),"",VLOOKUP($B52,[1]Mladší!$C$6:$U$100,5+$G$4,FALSE))</f>
        <v>7</v>
      </c>
      <c r="H52" s="74" t="str">
        <f>IF(ISERROR(VLOOKUP($B52,[1]Mladší!$C$6:$U$100,2,FALSE)),"",VLOOKUP($B52,[1]Mladší!$C$6:$U$100,5+$H$4,FALSE))</f>
        <v>4,45</v>
      </c>
      <c r="I52" s="73">
        <f>IF(ISERROR(VLOOKUP($B52,[1]Mladší!$C$6:$U$100,2,FALSE)),"",VLOOKUP($B52,[1]Mladší!$C$6:$U$100,5+$I$4,FALSE))</f>
        <v>4</v>
      </c>
      <c r="J52" s="73">
        <f>IF(ISERROR(VLOOKUP($B52,[1]Mladší!$C$6:$U$100,2,FALSE)),"",VLOOKUP($B52,[1]Mladší!$C$6:$U$100,5+$J$4,FALSE))</f>
        <v>17</v>
      </c>
      <c r="K52" s="73">
        <f>IF(ISERROR(VLOOKUP($B52,[1]Mladší!$C$6:$U$100,2,FALSE)),"",VLOOKUP($B52,[1]Mladší!$C$6:$U$100,5+$K$4,FALSE))</f>
        <v>3</v>
      </c>
      <c r="L52" s="73">
        <f>IF(ISERROR(VLOOKUP($B52,[1]Mladší!$C$6:$U$100,2,FALSE)),"",VLOOKUP($B52,[1]Mladší!$C$6:$U$100,5+$L$4,FALSE))</f>
        <v>3</v>
      </c>
      <c r="M52" s="80">
        <f>IF(ISERROR(VLOOKUP($B52,[1]Mladší!$C$6:$U$100,2,FALSE)),"",VLOOKUP($B52,[1]Mladší!$C$6:$U$100,12+$M$4,FALSE))</f>
        <v>50.399999999999991</v>
      </c>
      <c r="N52" s="81">
        <f>IF(ISERROR(VLOOKUP($B52,[1]Mladší!$C$6:$U$100,2,FALSE)),"",VLOOKUP($B52,[1]Mladší!$C$6:$U$100,12+$N$4,FALSE))</f>
        <v>70</v>
      </c>
      <c r="O52" s="82">
        <f>IF(ISERROR(VLOOKUP($B52,[1]Mladší!$C$6:$U$100,2,FALSE)),"",VLOOKUP($B52,[1]Mladší!$C$6:$U$100,12+$O$4,FALSE))</f>
        <v>71</v>
      </c>
      <c r="P52" s="81">
        <f>IF(ISERROR(VLOOKUP($B52,[1]Mladší!$C$6:$U$100,2,FALSE)),"",VLOOKUP($B52,[1]Mladší!$C$6:$U$100,12+$P$4,FALSE))</f>
        <v>80</v>
      </c>
      <c r="Q52" s="81">
        <f>IF(ISERROR(VLOOKUP($B52,[1]Mladší!$C$6:$U$100,2,FALSE)),"",VLOOKUP($B52,[1]Mladší!$C$6:$U$100,12+$Q$4,FALSE))</f>
        <v>68</v>
      </c>
      <c r="R52" s="81">
        <f>IF(ISERROR(VLOOKUP($B52,[1]Mladší!$C$6:$U$100,2,FALSE)),"",VLOOKUP($B52,[1]Mladší!$C$6:$U$100,12+$R$4,FALSE))</f>
        <v>60</v>
      </c>
      <c r="S52" s="83">
        <f>IF(ISERROR(VLOOKUP($B52,[1]Mladší!$C$6:$U$100,2,FALSE)),"",VLOOKUP($B52,[1]Mladší!$C$6:$U$100,12+$S$4,FALSE))</f>
        <v>60</v>
      </c>
      <c r="T52" s="79">
        <f>IF(ISERROR(VLOOKUP($B52,[1]Mladší!$C$6:$U$100,3,FALSE)),"",VLOOKUP($B52,[1]Mladší!$C$6:$U$100,5,FALSE))</f>
        <v>459.4</v>
      </c>
    </row>
    <row r="53" spans="1:20" ht="15.75" x14ac:dyDescent="0.25">
      <c r="A53" s="41">
        <f>IF(C53="","",A52+1)</f>
        <v>29</v>
      </c>
      <c r="B53" s="68">
        <v>29</v>
      </c>
      <c r="C53" s="69" t="str">
        <f>IF(ISERROR(VLOOKUP($B53,[1]Mladší!$C$6:$U$100,2,FALSE)),"",VLOOKUP($B53,[1]Mladší!$C$6:$U$100,2,FALSE))</f>
        <v>Veselý Daniel</v>
      </c>
      <c r="D53" s="70">
        <f>IF(ISERROR(VLOOKUP($B53,[1]Mladší!$C$6:$U$100,3,FALSE)),"",VLOOKUP($B53,[1]Mladší!$C$6:$U$100,4,FALSE))</f>
        <v>2018</v>
      </c>
      <c r="E53" s="71"/>
      <c r="F53" s="72" t="str">
        <f>IF(ISERROR(VLOOKUP($B53,[1]Mladší!$C$6:$U$100,2,FALSE)),"",VLOOKUP($B53,[1]Mladší!$C$6:$U$100,5+$F$4,FALSE))</f>
        <v>14,25</v>
      </c>
      <c r="G53" s="73">
        <f>IF(ISERROR(VLOOKUP($B53,[1]Mladší!$C$6:$U$100,2,FALSE)),"",VLOOKUP($B53,[1]Mladší!$C$6:$U$100,5+$G$4,FALSE))</f>
        <v>8</v>
      </c>
      <c r="H53" s="74" t="str">
        <f>IF(ISERROR(VLOOKUP($B53,[1]Mladší!$C$6:$U$100,2,FALSE)),"",VLOOKUP($B53,[1]Mladší!$C$6:$U$100,5+$H$4,FALSE))</f>
        <v>4,09</v>
      </c>
      <c r="I53" s="73">
        <f>IF(ISERROR(VLOOKUP($B53,[1]Mladší!$C$6:$U$100,2,FALSE)),"",VLOOKUP($B53,[1]Mladší!$C$6:$U$100,5+$I$4,FALSE))</f>
        <v>4</v>
      </c>
      <c r="J53" s="73">
        <f>IF(ISERROR(VLOOKUP($B53,[1]Mladší!$C$6:$U$100,2,FALSE)),"",VLOOKUP($B53,[1]Mladší!$C$6:$U$100,5+$J$4,FALSE))</f>
        <v>13</v>
      </c>
      <c r="K53" s="73">
        <f>IF(ISERROR(VLOOKUP($B53,[1]Mladší!$C$6:$U$100,2,FALSE)),"",VLOOKUP($B53,[1]Mladší!$C$6:$U$100,5+$K$4,FALSE))</f>
        <v>3</v>
      </c>
      <c r="L53" s="73">
        <f>IF(ISERROR(VLOOKUP($B53,[1]Mladší!$C$6:$U$100,2,FALSE)),"",VLOOKUP($B53,[1]Mladší!$C$6:$U$100,5+$L$4,FALSE))</f>
        <v>2</v>
      </c>
      <c r="M53" s="80">
        <f>IF(ISERROR(VLOOKUP($B53,[1]Mladší!$C$6:$U$100,2,FALSE)),"",VLOOKUP($B53,[1]Mladší!$C$6:$U$100,12+$M$4,FALSE))</f>
        <v>57.5</v>
      </c>
      <c r="N53" s="81">
        <f>IF(ISERROR(VLOOKUP($B53,[1]Mladší!$C$6:$U$100,2,FALSE)),"",VLOOKUP($B53,[1]Mladší!$C$6:$U$100,12+$N$4,FALSE))</f>
        <v>80</v>
      </c>
      <c r="O53" s="82">
        <f>IF(ISERROR(VLOOKUP($B53,[1]Mladší!$C$6:$U$100,2,FALSE)),"",VLOOKUP($B53,[1]Mladší!$C$6:$U$100,12+$O$4,FALSE))</f>
        <v>78.2</v>
      </c>
      <c r="P53" s="81">
        <f>IF(ISERROR(VLOOKUP($B53,[1]Mladší!$C$6:$U$100,2,FALSE)),"",VLOOKUP($B53,[1]Mladší!$C$6:$U$100,12+$P$4,FALSE))</f>
        <v>80</v>
      </c>
      <c r="Q53" s="81">
        <f>IF(ISERROR(VLOOKUP($B53,[1]Mladší!$C$6:$U$100,2,FALSE)),"",VLOOKUP($B53,[1]Mladší!$C$6:$U$100,12+$Q$4,FALSE))</f>
        <v>52</v>
      </c>
      <c r="R53" s="81">
        <f>IF(ISERROR(VLOOKUP($B53,[1]Mladší!$C$6:$U$100,2,FALSE)),"",VLOOKUP($B53,[1]Mladší!$C$6:$U$100,12+$R$4,FALSE))</f>
        <v>60</v>
      </c>
      <c r="S53" s="83">
        <f>IF(ISERROR(VLOOKUP($B53,[1]Mladší!$C$6:$U$100,2,FALSE)),"",VLOOKUP($B53,[1]Mladší!$C$6:$U$100,12+$S$4,FALSE))</f>
        <v>40</v>
      </c>
      <c r="T53" s="79">
        <f>IF(ISERROR(VLOOKUP($B53,[1]Mladší!$C$6:$U$100,3,FALSE)),"",VLOOKUP($B53,[1]Mladší!$C$6:$U$100,5,FALSE))</f>
        <v>447.7</v>
      </c>
    </row>
    <row r="54" spans="1:20" ht="15.75" x14ac:dyDescent="0.25">
      <c r="A54" s="41">
        <f>IF(C54="","",A53+1)</f>
        <v>30</v>
      </c>
      <c r="B54" s="68">
        <v>30</v>
      </c>
      <c r="C54" s="69" t="str">
        <f>IF(ISERROR(VLOOKUP($B54,[1]Mladší!$C$6:$U$100,2,FALSE)),"",VLOOKUP($B54,[1]Mladší!$C$6:$U$100,2,FALSE))</f>
        <v>Janoušek Lukáš</v>
      </c>
      <c r="D54" s="70">
        <f>IF(ISERROR(VLOOKUP($B54,[1]Mladší!$C$6:$U$100,3,FALSE)),"",VLOOKUP($B54,[1]Mladší!$C$6:$U$100,4,FALSE))</f>
        <v>2019</v>
      </c>
      <c r="E54" s="71"/>
      <c r="F54" s="72" t="str">
        <f>IF(ISERROR(VLOOKUP($B54,[1]Mladší!$C$6:$U$100,2,FALSE)),"",VLOOKUP($B54,[1]Mladší!$C$6:$U$100,5+$F$4,FALSE))</f>
        <v>14,49</v>
      </c>
      <c r="G54" s="73">
        <f>IF(ISERROR(VLOOKUP($B54,[1]Mladší!$C$6:$U$100,2,FALSE)),"",VLOOKUP($B54,[1]Mladší!$C$6:$U$100,5+$G$4,FALSE))</f>
        <v>5</v>
      </c>
      <c r="H54" s="74">
        <f>IF(ISERROR(VLOOKUP($B54,[1]Mladší!$C$6:$U$100,2,FALSE)),"",VLOOKUP($B54,[1]Mladší!$C$6:$U$100,5+$H$4,FALSE))</f>
        <v>3.3</v>
      </c>
      <c r="I54" s="73">
        <f>IF(ISERROR(VLOOKUP($B54,[1]Mladší!$C$6:$U$100,2,FALSE)),"",VLOOKUP($B54,[1]Mladší!$C$6:$U$100,5+$I$4,FALSE))</f>
        <v>4</v>
      </c>
      <c r="J54" s="73">
        <f>IF(ISERROR(VLOOKUP($B54,[1]Mladší!$C$6:$U$100,2,FALSE)),"",VLOOKUP($B54,[1]Mladší!$C$6:$U$100,5+$J$4,FALSE))</f>
        <v>16</v>
      </c>
      <c r="K54" s="73">
        <f>IF(ISERROR(VLOOKUP($B54,[1]Mladší!$C$6:$U$100,2,FALSE)),"",VLOOKUP($B54,[1]Mladší!$C$6:$U$100,5+$K$4,FALSE))</f>
        <v>1</v>
      </c>
      <c r="L54" s="73">
        <f>IF(ISERROR(VLOOKUP($B54,[1]Mladší!$C$6:$U$100,2,FALSE)),"",VLOOKUP($B54,[1]Mladší!$C$6:$U$100,5+$L$4,FALSE))</f>
        <v>4</v>
      </c>
      <c r="M54" s="80">
        <f>IF(ISERROR(VLOOKUP($B54,[1]Mladší!$C$6:$U$100,2,FALSE)),"",VLOOKUP($B54,[1]Mladší!$C$6:$U$100,12+$M$4,FALSE))</f>
        <v>55.099999999999994</v>
      </c>
      <c r="N54" s="81">
        <f>IF(ISERROR(VLOOKUP($B54,[1]Mladší!$C$6:$U$100,2,FALSE)),"",VLOOKUP($B54,[1]Mladší!$C$6:$U$100,12+$N$4,FALSE))</f>
        <v>50</v>
      </c>
      <c r="O54" s="82">
        <f>IF(ISERROR(VLOOKUP($B54,[1]Mladší!$C$6:$U$100,2,FALSE)),"",VLOOKUP($B54,[1]Mladší!$C$6:$U$100,12+$O$4,FALSE))</f>
        <v>94</v>
      </c>
      <c r="P54" s="81">
        <f>IF(ISERROR(VLOOKUP($B54,[1]Mladší!$C$6:$U$100,2,FALSE)),"",VLOOKUP($B54,[1]Mladší!$C$6:$U$100,12+$P$4,FALSE))</f>
        <v>80</v>
      </c>
      <c r="Q54" s="81">
        <f>IF(ISERROR(VLOOKUP($B54,[1]Mladší!$C$6:$U$100,2,FALSE)),"",VLOOKUP($B54,[1]Mladší!$C$6:$U$100,12+$Q$4,FALSE))</f>
        <v>64</v>
      </c>
      <c r="R54" s="81">
        <f>IF(ISERROR(VLOOKUP($B54,[1]Mladší!$C$6:$U$100,2,FALSE)),"",VLOOKUP($B54,[1]Mladší!$C$6:$U$100,12+$R$4,FALSE))</f>
        <v>20</v>
      </c>
      <c r="S54" s="83">
        <f>IF(ISERROR(VLOOKUP($B54,[1]Mladší!$C$6:$U$100,2,FALSE)),"",VLOOKUP($B54,[1]Mladší!$C$6:$U$100,12+$S$4,FALSE))</f>
        <v>80</v>
      </c>
      <c r="T54" s="79">
        <f>IF(ISERROR(VLOOKUP($B54,[1]Mladší!$C$6:$U$100,3,FALSE)),"",VLOOKUP($B54,[1]Mladší!$C$6:$U$100,5,FALSE))</f>
        <v>443.1</v>
      </c>
    </row>
    <row r="55" spans="1:20" ht="15.75" x14ac:dyDescent="0.25">
      <c r="A55" s="41">
        <f>IF(C55="","",A54+1)</f>
        <v>31</v>
      </c>
      <c r="B55" s="68">
        <v>31</v>
      </c>
      <c r="C55" s="69" t="str">
        <f>IF(ISERROR(VLOOKUP($B55,[1]Mladší!$C$6:$U$100,2,FALSE)),"",VLOOKUP($B55,[1]Mladší!$C$6:$U$100,2,FALSE))</f>
        <v>Gabriel Marek</v>
      </c>
      <c r="D55" s="70">
        <f>IF(ISERROR(VLOOKUP($B55,[1]Mladší!$C$6:$U$100,3,FALSE)),"",VLOOKUP($B55,[1]Mladší!$C$6:$U$100,4,FALSE))</f>
        <v>2016</v>
      </c>
      <c r="E55" s="71"/>
      <c r="F55" s="72" t="str">
        <f>IF(ISERROR(VLOOKUP($B55,[1]Mladší!$C$6:$U$100,2,FALSE)),"",VLOOKUP($B55,[1]Mladší!$C$6:$U$100,5+$F$4,FALSE))</f>
        <v>14,78</v>
      </c>
      <c r="G55" s="73">
        <f>IF(ISERROR(VLOOKUP($B55,[1]Mladší!$C$6:$U$100,2,FALSE)),"",VLOOKUP($B55,[1]Mladší!$C$6:$U$100,5+$G$4,FALSE))</f>
        <v>11</v>
      </c>
      <c r="H55" s="74" t="str">
        <f>IF(ISERROR(VLOOKUP($B55,[1]Mladší!$C$6:$U$100,2,FALSE)),"",VLOOKUP($B55,[1]Mladší!$C$6:$U$100,5+$H$4,FALSE))</f>
        <v>5,19</v>
      </c>
      <c r="I55" s="73">
        <f>IF(ISERROR(VLOOKUP($B55,[1]Mladší!$C$6:$U$100,2,FALSE)),"",VLOOKUP($B55,[1]Mladší!$C$6:$U$100,5+$I$4,FALSE))</f>
        <v>5</v>
      </c>
      <c r="J55" s="73">
        <f>IF(ISERROR(VLOOKUP($B55,[1]Mladší!$C$6:$U$100,2,FALSE)),"",VLOOKUP($B55,[1]Mladší!$C$6:$U$100,5+$J$4,FALSE))</f>
        <v>15</v>
      </c>
      <c r="K55" s="73">
        <f>IF(ISERROR(VLOOKUP($B55,[1]Mladší!$C$6:$U$100,2,FALSE)),"",VLOOKUP($B55,[1]Mladší!$C$6:$U$100,5+$K$4,FALSE))</f>
        <v>0</v>
      </c>
      <c r="L55" s="73">
        <f>IF(ISERROR(VLOOKUP($B55,[1]Mladší!$C$6:$U$100,2,FALSE)),"",VLOOKUP($B55,[1]Mladší!$C$6:$U$100,5+$L$4,FALSE))</f>
        <v>3</v>
      </c>
      <c r="M55" s="80">
        <f>IF(ISERROR(VLOOKUP($B55,[1]Mladší!$C$6:$U$100,2,FALSE)),"",VLOOKUP($B55,[1]Mladší!$C$6:$U$100,12+$M$4,FALSE))</f>
        <v>52.2</v>
      </c>
      <c r="N55" s="81">
        <f>IF(ISERROR(VLOOKUP($B55,[1]Mladší!$C$6:$U$100,2,FALSE)),"",VLOOKUP($B55,[1]Mladší!$C$6:$U$100,12+$N$4,FALSE))</f>
        <v>110</v>
      </c>
      <c r="O55" s="82">
        <f>IF(ISERROR(VLOOKUP($B55,[1]Mladší!$C$6:$U$100,2,FALSE)),"",VLOOKUP($B55,[1]Mladší!$C$6:$U$100,12+$O$4,FALSE))</f>
        <v>56.199999999999989</v>
      </c>
      <c r="P55" s="81">
        <f>IF(ISERROR(VLOOKUP($B55,[1]Mladší!$C$6:$U$100,2,FALSE)),"",VLOOKUP($B55,[1]Mladší!$C$6:$U$100,12+$P$4,FALSE))</f>
        <v>100</v>
      </c>
      <c r="Q55" s="81">
        <f>IF(ISERROR(VLOOKUP($B55,[1]Mladší!$C$6:$U$100,2,FALSE)),"",VLOOKUP($B55,[1]Mladší!$C$6:$U$100,12+$Q$4,FALSE))</f>
        <v>60</v>
      </c>
      <c r="R55" s="81">
        <f>IF(ISERROR(VLOOKUP($B55,[1]Mladší!$C$6:$U$100,2,FALSE)),"",VLOOKUP($B55,[1]Mladší!$C$6:$U$100,12+$R$4,FALSE))</f>
        <v>0</v>
      </c>
      <c r="S55" s="83">
        <f>IF(ISERROR(VLOOKUP($B55,[1]Mladší!$C$6:$U$100,2,FALSE)),"",VLOOKUP($B55,[1]Mladší!$C$6:$U$100,12+$S$4,FALSE))</f>
        <v>60</v>
      </c>
      <c r="T55" s="79">
        <f>IF(ISERROR(VLOOKUP($B55,[1]Mladší!$C$6:$U$100,3,FALSE)),"",VLOOKUP($B55,[1]Mladší!$C$6:$U$100,5,FALSE))</f>
        <v>438.4</v>
      </c>
    </row>
    <row r="56" spans="1:20" ht="15.75" x14ac:dyDescent="0.25">
      <c r="A56" s="41">
        <f>IF(C56="","",A55+1)</f>
        <v>32</v>
      </c>
      <c r="B56" s="68">
        <v>32</v>
      </c>
      <c r="C56" s="69" t="str">
        <f>IF(ISERROR(VLOOKUP($B56,[1]Mladší!$C$6:$U$100,2,FALSE)),"",VLOOKUP($B56,[1]Mladší!$C$6:$U$100,2,FALSE))</f>
        <v>Dostálek Pavel</v>
      </c>
      <c r="D56" s="70">
        <f>IF(ISERROR(VLOOKUP($B56,[1]Mladší!$C$6:$U$100,3,FALSE)),"",VLOOKUP($B56,[1]Mladší!$C$6:$U$100,4,FALSE))</f>
        <v>2019</v>
      </c>
      <c r="E56" s="71"/>
      <c r="F56" s="72" t="str">
        <f>IF(ISERROR(VLOOKUP($B56,[1]Mladší!$C$6:$U$100,2,FALSE)),"",VLOOKUP($B56,[1]Mladší!$C$6:$U$100,5+$F$4,FALSE))</f>
        <v>13,87</v>
      </c>
      <c r="G56" s="73">
        <f>IF(ISERROR(VLOOKUP($B56,[1]Mladší!$C$6:$U$100,2,FALSE)),"",VLOOKUP($B56,[1]Mladší!$C$6:$U$100,5+$G$4,FALSE))</f>
        <v>8</v>
      </c>
      <c r="H56" s="74" t="str">
        <f>IF(ISERROR(VLOOKUP($B56,[1]Mladší!$C$6:$U$100,2,FALSE)),"",VLOOKUP($B56,[1]Mladší!$C$6:$U$100,5+$H$4,FALSE))</f>
        <v>3,77</v>
      </c>
      <c r="I56" s="73">
        <f>IF(ISERROR(VLOOKUP($B56,[1]Mladší!$C$6:$U$100,2,FALSE)),"",VLOOKUP($B56,[1]Mladší!$C$6:$U$100,5+$I$4,FALSE))</f>
        <v>4</v>
      </c>
      <c r="J56" s="73">
        <f>IF(ISERROR(VLOOKUP($B56,[1]Mladší!$C$6:$U$100,2,FALSE)),"",VLOOKUP($B56,[1]Mladší!$C$6:$U$100,5+$J$4,FALSE))</f>
        <v>13</v>
      </c>
      <c r="K56" s="73">
        <f>IF(ISERROR(VLOOKUP($B56,[1]Mladší!$C$6:$U$100,2,FALSE)),"",VLOOKUP($B56,[1]Mladší!$C$6:$U$100,5+$K$4,FALSE))</f>
        <v>2</v>
      </c>
      <c r="L56" s="73">
        <f>IF(ISERROR(VLOOKUP($B56,[1]Mladší!$C$6:$U$100,2,FALSE)),"",VLOOKUP($B56,[1]Mladší!$C$6:$U$100,5+$L$4,FALSE))</f>
        <v>2</v>
      </c>
      <c r="M56" s="80">
        <f>IF(ISERROR(VLOOKUP($B56,[1]Mladší!$C$6:$U$100,2,FALSE)),"",VLOOKUP($B56,[1]Mladší!$C$6:$U$100,12+$M$4,FALSE))</f>
        <v>61.300000000000011</v>
      </c>
      <c r="N56" s="81">
        <f>IF(ISERROR(VLOOKUP($B56,[1]Mladší!$C$6:$U$100,2,FALSE)),"",VLOOKUP($B56,[1]Mladší!$C$6:$U$100,12+$N$4,FALSE))</f>
        <v>80</v>
      </c>
      <c r="O56" s="82">
        <f>IF(ISERROR(VLOOKUP($B56,[1]Mladší!$C$6:$U$100,2,FALSE)),"",VLOOKUP($B56,[1]Mladší!$C$6:$U$100,12+$O$4,FALSE))</f>
        <v>84.600000000000009</v>
      </c>
      <c r="P56" s="81">
        <f>IF(ISERROR(VLOOKUP($B56,[1]Mladší!$C$6:$U$100,2,FALSE)),"",VLOOKUP($B56,[1]Mladší!$C$6:$U$100,12+$P$4,FALSE))</f>
        <v>80</v>
      </c>
      <c r="Q56" s="81">
        <f>IF(ISERROR(VLOOKUP($B56,[1]Mladší!$C$6:$U$100,2,FALSE)),"",VLOOKUP($B56,[1]Mladší!$C$6:$U$100,12+$Q$4,FALSE))</f>
        <v>52</v>
      </c>
      <c r="R56" s="81">
        <f>IF(ISERROR(VLOOKUP($B56,[1]Mladší!$C$6:$U$100,2,FALSE)),"",VLOOKUP($B56,[1]Mladší!$C$6:$U$100,12+$R$4,FALSE))</f>
        <v>40</v>
      </c>
      <c r="S56" s="83">
        <f>IF(ISERROR(VLOOKUP($B56,[1]Mladší!$C$6:$U$100,2,FALSE)),"",VLOOKUP($B56,[1]Mladší!$C$6:$U$100,12+$S$4,FALSE))</f>
        <v>40</v>
      </c>
      <c r="T56" s="79">
        <f>IF(ISERROR(VLOOKUP($B56,[1]Mladší!$C$6:$U$100,3,FALSE)),"",VLOOKUP($B56,[1]Mladší!$C$6:$U$100,5,FALSE))</f>
        <v>437.90000000000003</v>
      </c>
    </row>
    <row r="57" spans="1:20" ht="15.75" x14ac:dyDescent="0.25">
      <c r="A57" s="41">
        <f>IF(C57="","",A56+1)</f>
        <v>33</v>
      </c>
      <c r="B57" s="68">
        <v>33</v>
      </c>
      <c r="C57" s="69" t="str">
        <f>IF(ISERROR(VLOOKUP($B57,[1]Mladší!$C$6:$U$100,2,FALSE)),"",VLOOKUP($B57,[1]Mladší!$C$6:$U$100,2,FALSE))</f>
        <v>Horký Filip</v>
      </c>
      <c r="D57" s="70">
        <f>IF(ISERROR(VLOOKUP($B57,[1]Mladší!$C$6:$U$100,3,FALSE)),"",VLOOKUP($B57,[1]Mladší!$C$6:$U$100,4,FALSE))</f>
        <v>2021</v>
      </c>
      <c r="E57" s="71"/>
      <c r="F57" s="72" t="str">
        <f>IF(ISERROR(VLOOKUP($B57,[1]Mladší!$C$6:$U$100,2,FALSE)),"",VLOOKUP($B57,[1]Mladší!$C$6:$U$100,5+$F$4,FALSE))</f>
        <v>15,26</v>
      </c>
      <c r="G57" s="73">
        <f>IF(ISERROR(VLOOKUP($B57,[1]Mladší!$C$6:$U$100,2,FALSE)),"",VLOOKUP($B57,[1]Mladší!$C$6:$U$100,5+$G$4,FALSE))</f>
        <v>7</v>
      </c>
      <c r="H57" s="74" t="str">
        <f>IF(ISERROR(VLOOKUP($B57,[1]Mladší!$C$6:$U$100,2,FALSE)),"",VLOOKUP($B57,[1]Mladší!$C$6:$U$100,5+$H$4,FALSE))</f>
        <v>4,42</v>
      </c>
      <c r="I57" s="73">
        <f>IF(ISERROR(VLOOKUP($B57,[1]Mladší!$C$6:$U$100,2,FALSE)),"",VLOOKUP($B57,[1]Mladší!$C$6:$U$100,5+$I$4,FALSE))</f>
        <v>5</v>
      </c>
      <c r="J57" s="73">
        <f>IF(ISERROR(VLOOKUP($B57,[1]Mladší!$C$6:$U$100,2,FALSE)),"",VLOOKUP($B57,[1]Mladší!$C$6:$U$100,5+$J$4,FALSE))</f>
        <v>20</v>
      </c>
      <c r="K57" s="73">
        <f>IF(ISERROR(VLOOKUP($B57,[1]Mladší!$C$6:$U$100,2,FALSE)),"",VLOOKUP($B57,[1]Mladší!$C$6:$U$100,5+$K$4,FALSE))</f>
        <v>2</v>
      </c>
      <c r="L57" s="73">
        <f>IF(ISERROR(VLOOKUP($B57,[1]Mladší!$C$6:$U$100,2,FALSE)),"",VLOOKUP($B57,[1]Mladší!$C$6:$U$100,5+$L$4,FALSE))</f>
        <v>1</v>
      </c>
      <c r="M57" s="80">
        <f>IF(ISERROR(VLOOKUP($B57,[1]Mladší!$C$6:$U$100,2,FALSE)),"",VLOOKUP($B57,[1]Mladší!$C$6:$U$100,12+$M$4,FALSE))</f>
        <v>47.400000000000006</v>
      </c>
      <c r="N57" s="81">
        <f>IF(ISERROR(VLOOKUP($B57,[1]Mladší!$C$6:$U$100,2,FALSE)),"",VLOOKUP($B57,[1]Mladší!$C$6:$U$100,12+$N$4,FALSE))</f>
        <v>70</v>
      </c>
      <c r="O57" s="82">
        <f>IF(ISERROR(VLOOKUP($B57,[1]Mladší!$C$6:$U$100,2,FALSE)),"",VLOOKUP($B57,[1]Mladší!$C$6:$U$100,12+$O$4,FALSE))</f>
        <v>71.599999999999994</v>
      </c>
      <c r="P57" s="81">
        <f>IF(ISERROR(VLOOKUP($B57,[1]Mladší!$C$6:$U$100,2,FALSE)),"",VLOOKUP($B57,[1]Mladší!$C$6:$U$100,12+$P$4,FALSE))</f>
        <v>100</v>
      </c>
      <c r="Q57" s="81">
        <f>IF(ISERROR(VLOOKUP($B57,[1]Mladší!$C$6:$U$100,2,FALSE)),"",VLOOKUP($B57,[1]Mladší!$C$6:$U$100,12+$Q$4,FALSE))</f>
        <v>80</v>
      </c>
      <c r="R57" s="81">
        <f>IF(ISERROR(VLOOKUP($B57,[1]Mladší!$C$6:$U$100,2,FALSE)),"",VLOOKUP($B57,[1]Mladší!$C$6:$U$100,12+$R$4,FALSE))</f>
        <v>40</v>
      </c>
      <c r="S57" s="83">
        <f>IF(ISERROR(VLOOKUP($B57,[1]Mladší!$C$6:$U$100,2,FALSE)),"",VLOOKUP($B57,[1]Mladší!$C$6:$U$100,12+$S$4,FALSE))</f>
        <v>20</v>
      </c>
      <c r="T57" s="79">
        <f>IF(ISERROR(VLOOKUP($B57,[1]Mladší!$C$6:$U$100,3,FALSE)),"",VLOOKUP($B57,[1]Mladší!$C$6:$U$100,5,FALSE))</f>
        <v>429</v>
      </c>
    </row>
    <row r="58" spans="1:20" ht="15.75" x14ac:dyDescent="0.25">
      <c r="A58" s="41">
        <f>IF(C58="","",A57+1)</f>
        <v>34</v>
      </c>
      <c r="B58" s="68">
        <v>34</v>
      </c>
      <c r="C58" s="69" t="str">
        <f>IF(ISERROR(VLOOKUP($B58,[1]Mladší!$C$6:$U$100,2,FALSE)),"",VLOOKUP($B58,[1]Mladší!$C$6:$U$100,2,FALSE))</f>
        <v>Hanák David</v>
      </c>
      <c r="D58" s="70">
        <f>IF(ISERROR(VLOOKUP($B58,[1]Mladší!$C$6:$U$100,3,FALSE)),"",VLOOKUP($B58,[1]Mladší!$C$6:$U$100,4,FALSE))</f>
        <v>2016</v>
      </c>
      <c r="E58" s="71"/>
      <c r="F58" s="72" t="str">
        <f>IF(ISERROR(VLOOKUP($B58,[1]Mladší!$C$6:$U$100,2,FALSE)),"",VLOOKUP($B58,[1]Mladší!$C$6:$U$100,5+$F$4,FALSE))</f>
        <v>14,77</v>
      </c>
      <c r="G58" s="73">
        <f>IF(ISERROR(VLOOKUP($B58,[1]Mladší!$C$6:$U$100,2,FALSE)),"",VLOOKUP($B58,[1]Mladší!$C$6:$U$100,5+$G$4,FALSE))</f>
        <v>7</v>
      </c>
      <c r="H58" s="74" t="str">
        <f>IF(ISERROR(VLOOKUP($B58,[1]Mladší!$C$6:$U$100,2,FALSE)),"",VLOOKUP($B58,[1]Mladší!$C$6:$U$100,5+$H$4,FALSE))</f>
        <v>4,15</v>
      </c>
      <c r="I58" s="73">
        <f>IF(ISERROR(VLOOKUP($B58,[1]Mladší!$C$6:$U$100,2,FALSE)),"",VLOOKUP($B58,[1]Mladší!$C$6:$U$100,5+$I$4,FALSE))</f>
        <v>5</v>
      </c>
      <c r="J58" s="73">
        <f>IF(ISERROR(VLOOKUP($B58,[1]Mladší!$C$6:$U$100,2,FALSE)),"",VLOOKUP($B58,[1]Mladší!$C$6:$U$100,5+$J$4,FALSE))</f>
        <v>16</v>
      </c>
      <c r="K58" s="73">
        <f>IF(ISERROR(VLOOKUP($B58,[1]Mladší!$C$6:$U$100,2,FALSE)),"",VLOOKUP($B58,[1]Mladší!$C$6:$U$100,5+$K$4,FALSE))</f>
        <v>2</v>
      </c>
      <c r="L58" s="73">
        <f>IF(ISERROR(VLOOKUP($B58,[1]Mladší!$C$6:$U$100,2,FALSE)),"",VLOOKUP($B58,[1]Mladší!$C$6:$U$100,5+$L$4,FALSE))</f>
        <v>1</v>
      </c>
      <c r="M58" s="80">
        <f>IF(ISERROR(VLOOKUP($B58,[1]Mladší!$C$6:$U$100,2,FALSE)),"",VLOOKUP($B58,[1]Mladší!$C$6:$U$100,12+$M$4,FALSE))</f>
        <v>52.300000000000004</v>
      </c>
      <c r="N58" s="81">
        <f>IF(ISERROR(VLOOKUP($B58,[1]Mladší!$C$6:$U$100,2,FALSE)),"",VLOOKUP($B58,[1]Mladší!$C$6:$U$100,12+$N$4,FALSE))</f>
        <v>70</v>
      </c>
      <c r="O58" s="82">
        <f>IF(ISERROR(VLOOKUP($B58,[1]Mladší!$C$6:$U$100,2,FALSE)),"",VLOOKUP($B58,[1]Mladší!$C$6:$U$100,12+$O$4,FALSE))</f>
        <v>77</v>
      </c>
      <c r="P58" s="81">
        <f>IF(ISERROR(VLOOKUP($B58,[1]Mladší!$C$6:$U$100,2,FALSE)),"",VLOOKUP($B58,[1]Mladší!$C$6:$U$100,12+$P$4,FALSE))</f>
        <v>100</v>
      </c>
      <c r="Q58" s="81">
        <f>IF(ISERROR(VLOOKUP($B58,[1]Mladší!$C$6:$U$100,2,FALSE)),"",VLOOKUP($B58,[1]Mladší!$C$6:$U$100,12+$Q$4,FALSE))</f>
        <v>64</v>
      </c>
      <c r="R58" s="81">
        <f>IF(ISERROR(VLOOKUP($B58,[1]Mladší!$C$6:$U$100,2,FALSE)),"",VLOOKUP($B58,[1]Mladší!$C$6:$U$100,12+$R$4,FALSE))</f>
        <v>40</v>
      </c>
      <c r="S58" s="83">
        <f>IF(ISERROR(VLOOKUP($B58,[1]Mladší!$C$6:$U$100,2,FALSE)),"",VLOOKUP($B58,[1]Mladší!$C$6:$U$100,12+$S$4,FALSE))</f>
        <v>20</v>
      </c>
      <c r="T58" s="79">
        <f>IF(ISERROR(VLOOKUP($B58,[1]Mladší!$C$6:$U$100,3,FALSE)),"",VLOOKUP($B58,[1]Mladší!$C$6:$U$100,5,FALSE))</f>
        <v>423.3</v>
      </c>
    </row>
    <row r="59" spans="1:20" ht="15.75" x14ac:dyDescent="0.25">
      <c r="A59" s="41">
        <f>IF(C59="","",A58+1)</f>
        <v>35</v>
      </c>
      <c r="B59" s="68">
        <v>35</v>
      </c>
      <c r="C59" s="69" t="str">
        <f>IF(ISERROR(VLOOKUP($B59,[1]Mladší!$C$6:$U$100,2,FALSE)),"",VLOOKUP($B59,[1]Mladší!$C$6:$U$100,2,FALSE))</f>
        <v>Maňák Tomáš</v>
      </c>
      <c r="D59" s="70">
        <f>IF(ISERROR(VLOOKUP($B59,[1]Mladší!$C$6:$U$100,3,FALSE)),"",VLOOKUP($B59,[1]Mladší!$C$6:$U$100,4,FALSE))</f>
        <v>2018</v>
      </c>
      <c r="E59" s="71"/>
      <c r="F59" s="72" t="str">
        <f>IF(ISERROR(VLOOKUP($B59,[1]Mladší!$C$6:$U$100,2,FALSE)),"",VLOOKUP($B59,[1]Mladší!$C$6:$U$100,5+$F$4,FALSE))</f>
        <v>14,24</v>
      </c>
      <c r="G59" s="73">
        <f>IF(ISERROR(VLOOKUP($B59,[1]Mladší!$C$6:$U$100,2,FALSE)),"",VLOOKUP($B59,[1]Mladší!$C$6:$U$100,5+$G$4,FALSE))</f>
        <v>9</v>
      </c>
      <c r="H59" s="74" t="str">
        <f>IF(ISERROR(VLOOKUP($B59,[1]Mladší!$C$6:$U$100,2,FALSE)),"",VLOOKUP($B59,[1]Mladší!$C$6:$U$100,5+$H$4,FALSE))</f>
        <v>3,75</v>
      </c>
      <c r="I59" s="73">
        <f>IF(ISERROR(VLOOKUP($B59,[1]Mladší!$C$6:$U$100,2,FALSE)),"",VLOOKUP($B59,[1]Mladší!$C$6:$U$100,5+$I$4,FALSE))</f>
        <v>4</v>
      </c>
      <c r="J59" s="73">
        <f>IF(ISERROR(VLOOKUP($B59,[1]Mladší!$C$6:$U$100,2,FALSE)),"",VLOOKUP($B59,[1]Mladší!$C$6:$U$100,5+$J$4,FALSE))</f>
        <v>17</v>
      </c>
      <c r="K59" s="73">
        <f>IF(ISERROR(VLOOKUP($B59,[1]Mladší!$C$6:$U$100,2,FALSE)),"",VLOOKUP($B59,[1]Mladší!$C$6:$U$100,5+$K$4,FALSE))</f>
        <v>2</v>
      </c>
      <c r="L59" s="73">
        <f>IF(ISERROR(VLOOKUP($B59,[1]Mladší!$C$6:$U$100,2,FALSE)),"",VLOOKUP($B59,[1]Mladší!$C$6:$U$100,5+$L$4,FALSE))</f>
        <v>0</v>
      </c>
      <c r="M59" s="80">
        <f>IF(ISERROR(VLOOKUP($B59,[1]Mladší!$C$6:$U$100,2,FALSE)),"",VLOOKUP($B59,[1]Mladší!$C$6:$U$100,12+$M$4,FALSE))</f>
        <v>57.599999999999994</v>
      </c>
      <c r="N59" s="81">
        <f>IF(ISERROR(VLOOKUP($B59,[1]Mladší!$C$6:$U$100,2,FALSE)),"",VLOOKUP($B59,[1]Mladší!$C$6:$U$100,12+$N$4,FALSE))</f>
        <v>90</v>
      </c>
      <c r="O59" s="82">
        <f>IF(ISERROR(VLOOKUP($B59,[1]Mladší!$C$6:$U$100,2,FALSE)),"",VLOOKUP($B59,[1]Mladší!$C$6:$U$100,12+$O$4,FALSE))</f>
        <v>85</v>
      </c>
      <c r="P59" s="81">
        <f>IF(ISERROR(VLOOKUP($B59,[1]Mladší!$C$6:$U$100,2,FALSE)),"",VLOOKUP($B59,[1]Mladší!$C$6:$U$100,12+$P$4,FALSE))</f>
        <v>80</v>
      </c>
      <c r="Q59" s="81">
        <f>IF(ISERROR(VLOOKUP($B59,[1]Mladší!$C$6:$U$100,2,FALSE)),"",VLOOKUP($B59,[1]Mladší!$C$6:$U$100,12+$Q$4,FALSE))</f>
        <v>68</v>
      </c>
      <c r="R59" s="81">
        <f>IF(ISERROR(VLOOKUP($B59,[1]Mladší!$C$6:$U$100,2,FALSE)),"",VLOOKUP($B59,[1]Mladší!$C$6:$U$100,12+$R$4,FALSE))</f>
        <v>40</v>
      </c>
      <c r="S59" s="83">
        <f>IF(ISERROR(VLOOKUP($B59,[1]Mladší!$C$6:$U$100,2,FALSE)),"",VLOOKUP($B59,[1]Mladší!$C$6:$U$100,12+$S$4,FALSE))</f>
        <v>0</v>
      </c>
      <c r="T59" s="79">
        <f>IF(ISERROR(VLOOKUP($B59,[1]Mladší!$C$6:$U$100,3,FALSE)),"",VLOOKUP($B59,[1]Mladší!$C$6:$U$100,5,FALSE))</f>
        <v>420.6</v>
      </c>
    </row>
    <row r="60" spans="1:20" ht="15.75" x14ac:dyDescent="0.25">
      <c r="A60" s="41">
        <f>IF(C60="","",A59+1)</f>
        <v>36</v>
      </c>
      <c r="B60" s="68">
        <v>36</v>
      </c>
      <c r="C60" s="69" t="str">
        <f>IF(ISERROR(VLOOKUP($B60,[1]Mladší!$C$6:$U$100,2,FALSE)),"",VLOOKUP($B60,[1]Mladší!$C$6:$U$100,2,FALSE))</f>
        <v>Bystřický Viktor</v>
      </c>
      <c r="D60" s="70">
        <f>IF(ISERROR(VLOOKUP($B60,[1]Mladší!$C$6:$U$100,3,FALSE)),"",VLOOKUP($B60,[1]Mladší!$C$6:$U$100,4,FALSE))</f>
        <v>2017</v>
      </c>
      <c r="E60" s="71"/>
      <c r="F60" s="72" t="str">
        <f>IF(ISERROR(VLOOKUP($B60,[1]Mladší!$C$6:$U$100,2,FALSE)),"",VLOOKUP($B60,[1]Mladší!$C$6:$U$100,5+$F$4,FALSE))</f>
        <v>14,44</v>
      </c>
      <c r="G60" s="73">
        <f>IF(ISERROR(VLOOKUP($B60,[1]Mladší!$C$6:$U$100,2,FALSE)),"",VLOOKUP($B60,[1]Mladší!$C$6:$U$100,5+$G$4,FALSE))</f>
        <v>5</v>
      </c>
      <c r="H60" s="74" t="str">
        <f>IF(ISERROR(VLOOKUP($B60,[1]Mladší!$C$6:$U$100,2,FALSE)),"",VLOOKUP($B60,[1]Mladší!$C$6:$U$100,5+$H$4,FALSE))</f>
        <v>3,93</v>
      </c>
      <c r="I60" s="73">
        <f>IF(ISERROR(VLOOKUP($B60,[1]Mladší!$C$6:$U$100,2,FALSE)),"",VLOOKUP($B60,[1]Mladší!$C$6:$U$100,5+$I$4,FALSE))</f>
        <v>4</v>
      </c>
      <c r="J60" s="73">
        <f>IF(ISERROR(VLOOKUP($B60,[1]Mladší!$C$6:$U$100,2,FALSE)),"",VLOOKUP($B60,[1]Mladší!$C$6:$U$100,5+$J$4,FALSE))</f>
        <v>20</v>
      </c>
      <c r="K60" s="73">
        <f>IF(ISERROR(VLOOKUP($B60,[1]Mladší!$C$6:$U$100,2,FALSE)),"",VLOOKUP($B60,[1]Mladší!$C$6:$U$100,5+$K$4,FALSE))</f>
        <v>1</v>
      </c>
      <c r="L60" s="73">
        <f>IF(ISERROR(VLOOKUP($B60,[1]Mladší!$C$6:$U$100,2,FALSE)),"",VLOOKUP($B60,[1]Mladší!$C$6:$U$100,5+$L$4,FALSE))</f>
        <v>2</v>
      </c>
      <c r="M60" s="80">
        <f>IF(ISERROR(VLOOKUP($B60,[1]Mladší!$C$6:$U$100,2,FALSE)),"",VLOOKUP($B60,[1]Mladší!$C$6:$U$100,12+$M$4,FALSE))</f>
        <v>55.600000000000009</v>
      </c>
      <c r="N60" s="81">
        <f>IF(ISERROR(VLOOKUP($B60,[1]Mladší!$C$6:$U$100,2,FALSE)),"",VLOOKUP($B60,[1]Mladší!$C$6:$U$100,12+$N$4,FALSE))</f>
        <v>50</v>
      </c>
      <c r="O60" s="82">
        <f>IF(ISERROR(VLOOKUP($B60,[1]Mladší!$C$6:$U$100,2,FALSE)),"",VLOOKUP($B60,[1]Mladší!$C$6:$U$100,12+$O$4,FALSE))</f>
        <v>81.400000000000006</v>
      </c>
      <c r="P60" s="81">
        <f>IF(ISERROR(VLOOKUP($B60,[1]Mladší!$C$6:$U$100,2,FALSE)),"",VLOOKUP($B60,[1]Mladší!$C$6:$U$100,12+$P$4,FALSE))</f>
        <v>80</v>
      </c>
      <c r="Q60" s="81">
        <f>IF(ISERROR(VLOOKUP($B60,[1]Mladší!$C$6:$U$100,2,FALSE)),"",VLOOKUP($B60,[1]Mladší!$C$6:$U$100,12+$Q$4,FALSE))</f>
        <v>80</v>
      </c>
      <c r="R60" s="81">
        <f>IF(ISERROR(VLOOKUP($B60,[1]Mladší!$C$6:$U$100,2,FALSE)),"",VLOOKUP($B60,[1]Mladší!$C$6:$U$100,12+$R$4,FALSE))</f>
        <v>20</v>
      </c>
      <c r="S60" s="83">
        <f>IF(ISERROR(VLOOKUP($B60,[1]Mladší!$C$6:$U$100,2,FALSE)),"",VLOOKUP($B60,[1]Mladší!$C$6:$U$100,12+$S$4,FALSE))</f>
        <v>40</v>
      </c>
      <c r="T60" s="79">
        <f>IF(ISERROR(VLOOKUP($B60,[1]Mladší!$C$6:$U$100,3,FALSE)),"",VLOOKUP($B60,[1]Mladší!$C$6:$U$100,5,FALSE))</f>
        <v>407</v>
      </c>
    </row>
    <row r="61" spans="1:20" ht="15.75" x14ac:dyDescent="0.25">
      <c r="A61" s="41">
        <f>IF(C61="","",A60+1)</f>
        <v>37</v>
      </c>
      <c r="B61" s="68">
        <v>37</v>
      </c>
      <c r="C61" s="69" t="str">
        <f>IF(ISERROR(VLOOKUP($B61,[1]Mladší!$C$6:$U$100,2,FALSE)),"",VLOOKUP($B61,[1]Mladší!$C$6:$U$100,2,FALSE))</f>
        <v>Haloda Franta</v>
      </c>
      <c r="D61" s="70">
        <f>IF(ISERROR(VLOOKUP($B61,[1]Mladší!$C$6:$U$100,3,FALSE)),"",VLOOKUP($B61,[1]Mladší!$C$6:$U$100,4,FALSE))</f>
        <v>2018</v>
      </c>
      <c r="E61" s="71"/>
      <c r="F61" s="72" t="str">
        <f>IF(ISERROR(VLOOKUP($B61,[1]Mladší!$C$6:$U$100,2,FALSE)),"",VLOOKUP($B61,[1]Mladší!$C$6:$U$100,5+$F$4,FALSE))</f>
        <v>13,96</v>
      </c>
      <c r="G61" s="73">
        <f>IF(ISERROR(VLOOKUP($B61,[1]Mladší!$C$6:$U$100,2,FALSE)),"",VLOOKUP($B61,[1]Mladší!$C$6:$U$100,5+$G$4,FALSE))</f>
        <v>9</v>
      </c>
      <c r="H61" s="74" t="str">
        <f>IF(ISERROR(VLOOKUP($B61,[1]Mladší!$C$6:$U$100,2,FALSE)),"",VLOOKUP($B61,[1]Mladší!$C$6:$U$100,5+$H$4,FALSE))</f>
        <v>4,26</v>
      </c>
      <c r="I61" s="73">
        <f>IF(ISERROR(VLOOKUP($B61,[1]Mladší!$C$6:$U$100,2,FALSE)),"",VLOOKUP($B61,[1]Mladší!$C$6:$U$100,5+$I$4,FALSE))</f>
        <v>4</v>
      </c>
      <c r="J61" s="73">
        <f>IF(ISERROR(VLOOKUP($B61,[1]Mladší!$C$6:$U$100,2,FALSE)),"",VLOOKUP($B61,[1]Mladší!$C$6:$U$100,5+$J$4,FALSE))</f>
        <v>15</v>
      </c>
      <c r="K61" s="73">
        <f>IF(ISERROR(VLOOKUP($B61,[1]Mladší!$C$6:$U$100,2,FALSE)),"",VLOOKUP($B61,[1]Mladší!$C$6:$U$100,5+$K$4,FALSE))</f>
        <v>0</v>
      </c>
      <c r="L61" s="73">
        <f>IF(ISERROR(VLOOKUP($B61,[1]Mladší!$C$6:$U$100,2,FALSE)),"",VLOOKUP($B61,[1]Mladší!$C$6:$U$100,5+$L$4,FALSE))</f>
        <v>2</v>
      </c>
      <c r="M61" s="80">
        <f>IF(ISERROR(VLOOKUP($B61,[1]Mladší!$C$6:$U$100,2,FALSE)),"",VLOOKUP($B61,[1]Mladší!$C$6:$U$100,12+$M$4,FALSE))</f>
        <v>60.399999999999991</v>
      </c>
      <c r="N61" s="81">
        <f>IF(ISERROR(VLOOKUP($B61,[1]Mladší!$C$6:$U$100,2,FALSE)),"",VLOOKUP($B61,[1]Mladší!$C$6:$U$100,12+$N$4,FALSE))</f>
        <v>90</v>
      </c>
      <c r="O61" s="82">
        <f>IF(ISERROR(VLOOKUP($B61,[1]Mladší!$C$6:$U$100,2,FALSE)),"",VLOOKUP($B61,[1]Mladší!$C$6:$U$100,12+$O$4,FALSE))</f>
        <v>74.800000000000011</v>
      </c>
      <c r="P61" s="81">
        <f>IF(ISERROR(VLOOKUP($B61,[1]Mladší!$C$6:$U$100,2,FALSE)),"",VLOOKUP($B61,[1]Mladší!$C$6:$U$100,12+$P$4,FALSE))</f>
        <v>80</v>
      </c>
      <c r="Q61" s="81">
        <f>IF(ISERROR(VLOOKUP($B61,[1]Mladší!$C$6:$U$100,2,FALSE)),"",VLOOKUP($B61,[1]Mladší!$C$6:$U$100,12+$Q$4,FALSE))</f>
        <v>60</v>
      </c>
      <c r="R61" s="81">
        <f>IF(ISERROR(VLOOKUP($B61,[1]Mladší!$C$6:$U$100,2,FALSE)),"",VLOOKUP($B61,[1]Mladší!$C$6:$U$100,12+$R$4,FALSE))</f>
        <v>0</v>
      </c>
      <c r="S61" s="83">
        <f>IF(ISERROR(VLOOKUP($B61,[1]Mladší!$C$6:$U$100,2,FALSE)),"",VLOOKUP($B61,[1]Mladší!$C$6:$U$100,12+$S$4,FALSE))</f>
        <v>40</v>
      </c>
      <c r="T61" s="79">
        <f>IF(ISERROR(VLOOKUP($B61,[1]Mladší!$C$6:$U$100,3,FALSE)),"",VLOOKUP($B61,[1]Mladší!$C$6:$U$100,5,FALSE))</f>
        <v>405.2</v>
      </c>
    </row>
    <row r="62" spans="1:20" ht="15.75" x14ac:dyDescent="0.25">
      <c r="A62" s="41">
        <f>IF(C62="","",A61+1)</f>
        <v>38</v>
      </c>
      <c r="B62" s="68">
        <v>38</v>
      </c>
      <c r="C62" s="69" t="str">
        <f>IF(ISERROR(VLOOKUP($B62,[1]Mladší!$C$6:$U$100,2,FALSE)),"",VLOOKUP($B62,[1]Mladší!$C$6:$U$100,2,FALSE))</f>
        <v>Deutsch Mateo</v>
      </c>
      <c r="D62" s="70">
        <f>IF(ISERROR(VLOOKUP($B62,[1]Mladší!$C$6:$U$100,3,FALSE)),"",VLOOKUP($B62,[1]Mladší!$C$6:$U$100,4,FALSE))</f>
        <v>2019</v>
      </c>
      <c r="E62" s="71"/>
      <c r="F62" s="72" t="str">
        <f>IF(ISERROR(VLOOKUP($B62,[1]Mladší!$C$6:$U$100,2,FALSE)),"",VLOOKUP($B62,[1]Mladší!$C$6:$U$100,5+$F$4,FALSE))</f>
        <v>14,26</v>
      </c>
      <c r="G62" s="73">
        <f>IF(ISERROR(VLOOKUP($B62,[1]Mladší!$C$6:$U$100,2,FALSE)),"",VLOOKUP($B62,[1]Mladší!$C$6:$U$100,5+$G$4,FALSE))</f>
        <v>7</v>
      </c>
      <c r="H62" s="74" t="str">
        <f>IF(ISERROR(VLOOKUP($B62,[1]Mladší!$C$6:$U$100,2,FALSE)),"",VLOOKUP($B62,[1]Mladší!$C$6:$U$100,5+$H$4,FALSE))</f>
        <v>5,22</v>
      </c>
      <c r="I62" s="73">
        <f>IF(ISERROR(VLOOKUP($B62,[1]Mladší!$C$6:$U$100,2,FALSE)),"",VLOOKUP($B62,[1]Mladší!$C$6:$U$100,5+$I$4,FALSE))</f>
        <v>5</v>
      </c>
      <c r="J62" s="73">
        <f>IF(ISERROR(VLOOKUP($B62,[1]Mladší!$C$6:$U$100,2,FALSE)),"",VLOOKUP($B62,[1]Mladší!$C$6:$U$100,5+$J$4,FALSE))</f>
        <v>15</v>
      </c>
      <c r="K62" s="73">
        <f>IF(ISERROR(VLOOKUP($B62,[1]Mladší!$C$6:$U$100,2,FALSE)),"",VLOOKUP($B62,[1]Mladší!$C$6:$U$100,5+$K$4,FALSE))</f>
        <v>3</v>
      </c>
      <c r="L62" s="73">
        <f>IF(ISERROR(VLOOKUP($B62,[1]Mladší!$C$6:$U$100,2,FALSE)),"",VLOOKUP($B62,[1]Mladší!$C$6:$U$100,5+$L$4,FALSE))</f>
        <v>0</v>
      </c>
      <c r="M62" s="80">
        <f>IF(ISERROR(VLOOKUP($B62,[1]Mladší!$C$6:$U$100,2,FALSE)),"",VLOOKUP($B62,[1]Mladší!$C$6:$U$100,12+$M$4,FALSE))</f>
        <v>57.400000000000006</v>
      </c>
      <c r="N62" s="81">
        <f>IF(ISERROR(VLOOKUP($B62,[1]Mladší!$C$6:$U$100,2,FALSE)),"",VLOOKUP($B62,[1]Mladší!$C$6:$U$100,12+$N$4,FALSE))</f>
        <v>70</v>
      </c>
      <c r="O62" s="82">
        <f>IF(ISERROR(VLOOKUP($B62,[1]Mladší!$C$6:$U$100,2,FALSE)),"",VLOOKUP($B62,[1]Mladší!$C$6:$U$100,12+$O$4,FALSE))</f>
        <v>55.600000000000009</v>
      </c>
      <c r="P62" s="81">
        <f>IF(ISERROR(VLOOKUP($B62,[1]Mladší!$C$6:$U$100,2,FALSE)),"",VLOOKUP($B62,[1]Mladší!$C$6:$U$100,12+$P$4,FALSE))</f>
        <v>100</v>
      </c>
      <c r="Q62" s="81">
        <f>IF(ISERROR(VLOOKUP($B62,[1]Mladší!$C$6:$U$100,2,FALSE)),"",VLOOKUP($B62,[1]Mladší!$C$6:$U$100,12+$Q$4,FALSE))</f>
        <v>60</v>
      </c>
      <c r="R62" s="81">
        <f>IF(ISERROR(VLOOKUP($B62,[1]Mladší!$C$6:$U$100,2,FALSE)),"",VLOOKUP($B62,[1]Mladší!$C$6:$U$100,12+$R$4,FALSE))</f>
        <v>60</v>
      </c>
      <c r="S62" s="83">
        <f>IF(ISERROR(VLOOKUP($B62,[1]Mladší!$C$6:$U$100,2,FALSE)),"",VLOOKUP($B62,[1]Mladší!$C$6:$U$100,12+$S$4,FALSE))</f>
        <v>0</v>
      </c>
      <c r="T62" s="79">
        <f>IF(ISERROR(VLOOKUP($B62,[1]Mladší!$C$6:$U$100,3,FALSE)),"",VLOOKUP($B62,[1]Mladší!$C$6:$U$100,5,FALSE))</f>
        <v>403</v>
      </c>
    </row>
    <row r="63" spans="1:20" ht="15.75" x14ac:dyDescent="0.25">
      <c r="A63" s="41">
        <f>IF(C63="","",A62+1)</f>
        <v>39</v>
      </c>
      <c r="B63" s="68">
        <v>39</v>
      </c>
      <c r="C63" s="69" t="str">
        <f>IF(ISERROR(VLOOKUP($B63,[1]Mladší!$C$6:$U$100,2,FALSE)),"",VLOOKUP($B63,[1]Mladší!$C$6:$U$100,2,FALSE))</f>
        <v>Macek Oliver</v>
      </c>
      <c r="D63" s="70">
        <f>IF(ISERROR(VLOOKUP($B63,[1]Mladší!$C$6:$U$100,3,FALSE)),"",VLOOKUP($B63,[1]Mladší!$C$6:$U$100,4,FALSE))</f>
        <v>2020</v>
      </c>
      <c r="E63" s="71"/>
      <c r="F63" s="72" t="str">
        <f>IF(ISERROR(VLOOKUP($B63,[1]Mladší!$C$6:$U$100,2,FALSE)),"",VLOOKUP($B63,[1]Mladší!$C$6:$U$100,5+$F$4,FALSE))</f>
        <v>14,91</v>
      </c>
      <c r="G63" s="73">
        <f>IF(ISERROR(VLOOKUP($B63,[1]Mladší!$C$6:$U$100,2,FALSE)),"",VLOOKUP($B63,[1]Mladší!$C$6:$U$100,5+$G$4,FALSE))</f>
        <v>4</v>
      </c>
      <c r="H63" s="74" t="str">
        <f>IF(ISERROR(VLOOKUP($B63,[1]Mladší!$C$6:$U$100,2,FALSE)),"",VLOOKUP($B63,[1]Mladší!$C$6:$U$100,5+$H$4,FALSE))</f>
        <v>5,31</v>
      </c>
      <c r="I63" s="73">
        <f>IF(ISERROR(VLOOKUP($B63,[1]Mladší!$C$6:$U$100,2,FALSE)),"",VLOOKUP($B63,[1]Mladší!$C$6:$U$100,5+$I$4,FALSE))</f>
        <v>5</v>
      </c>
      <c r="J63" s="73">
        <f>IF(ISERROR(VLOOKUP($B63,[1]Mladší!$C$6:$U$100,2,FALSE)),"",VLOOKUP($B63,[1]Mladší!$C$6:$U$100,5+$J$4,FALSE))</f>
        <v>14</v>
      </c>
      <c r="K63" s="73">
        <f>IF(ISERROR(VLOOKUP($B63,[1]Mladší!$C$6:$U$100,2,FALSE)),"",VLOOKUP($B63,[1]Mladší!$C$6:$U$100,5+$K$4,FALSE))</f>
        <v>3</v>
      </c>
      <c r="L63" s="73">
        <f>IF(ISERROR(VLOOKUP($B63,[1]Mladší!$C$6:$U$100,2,FALSE)),"",VLOOKUP($B63,[1]Mladší!$C$6:$U$100,5+$L$4,FALSE))</f>
        <v>2</v>
      </c>
      <c r="M63" s="80">
        <f>IF(ISERROR(VLOOKUP($B63,[1]Mladší!$C$6:$U$100,2,FALSE)),"",VLOOKUP($B63,[1]Mladší!$C$6:$U$100,12+$M$4,FALSE))</f>
        <v>50.9</v>
      </c>
      <c r="N63" s="81">
        <f>IF(ISERROR(VLOOKUP($B63,[1]Mladší!$C$6:$U$100,2,FALSE)),"",VLOOKUP($B63,[1]Mladší!$C$6:$U$100,12+$N$4,FALSE))</f>
        <v>40</v>
      </c>
      <c r="O63" s="82">
        <f>IF(ISERROR(VLOOKUP($B63,[1]Mladší!$C$6:$U$100,2,FALSE)),"",VLOOKUP($B63,[1]Mladší!$C$6:$U$100,12+$O$4,FALSE))</f>
        <v>53.800000000000011</v>
      </c>
      <c r="P63" s="81">
        <f>IF(ISERROR(VLOOKUP($B63,[1]Mladší!$C$6:$U$100,2,FALSE)),"",VLOOKUP($B63,[1]Mladší!$C$6:$U$100,12+$P$4,FALSE))</f>
        <v>100</v>
      </c>
      <c r="Q63" s="81">
        <f>IF(ISERROR(VLOOKUP($B63,[1]Mladší!$C$6:$U$100,2,FALSE)),"",VLOOKUP($B63,[1]Mladší!$C$6:$U$100,12+$Q$4,FALSE))</f>
        <v>56</v>
      </c>
      <c r="R63" s="81">
        <f>IF(ISERROR(VLOOKUP($B63,[1]Mladší!$C$6:$U$100,2,FALSE)),"",VLOOKUP($B63,[1]Mladší!$C$6:$U$100,12+$R$4,FALSE))</f>
        <v>60</v>
      </c>
      <c r="S63" s="83">
        <f>IF(ISERROR(VLOOKUP($B63,[1]Mladší!$C$6:$U$100,2,FALSE)),"",VLOOKUP($B63,[1]Mladší!$C$6:$U$100,12+$S$4,FALSE))</f>
        <v>40</v>
      </c>
      <c r="T63" s="79">
        <f>IF(ISERROR(VLOOKUP($B63,[1]Mladší!$C$6:$U$100,3,FALSE)),"",VLOOKUP($B63,[1]Mladší!$C$6:$U$100,5,FALSE))</f>
        <v>400.70000000000005</v>
      </c>
    </row>
    <row r="64" spans="1:20" ht="15.75" x14ac:dyDescent="0.25">
      <c r="A64" s="41">
        <f>IF(C64="","",A63+1)</f>
        <v>40</v>
      </c>
      <c r="B64" s="68">
        <v>40</v>
      </c>
      <c r="C64" s="69" t="str">
        <f>IF(ISERROR(VLOOKUP($B64,[1]Mladší!$C$6:$U$100,2,FALSE)),"",VLOOKUP($B64,[1]Mladší!$C$6:$U$100,2,FALSE))</f>
        <v>Zapletal Lukáš</v>
      </c>
      <c r="D64" s="70">
        <f>IF(ISERROR(VLOOKUP($B64,[1]Mladší!$C$6:$U$100,3,FALSE)),"",VLOOKUP($B64,[1]Mladší!$C$6:$U$100,4,FALSE))</f>
        <v>2019</v>
      </c>
      <c r="E64" s="71"/>
      <c r="F64" s="72" t="str">
        <f>IF(ISERROR(VLOOKUP($B64,[1]Mladší!$C$6:$U$100,2,FALSE)),"",VLOOKUP($B64,[1]Mladší!$C$6:$U$100,5+$F$4,FALSE))</f>
        <v>14,74</v>
      </c>
      <c r="G64" s="73">
        <f>IF(ISERROR(VLOOKUP($B64,[1]Mladší!$C$6:$U$100,2,FALSE)),"",VLOOKUP($B64,[1]Mladší!$C$6:$U$100,5+$G$4,FALSE))</f>
        <v>6</v>
      </c>
      <c r="H64" s="74" t="str">
        <f>IF(ISERROR(VLOOKUP($B64,[1]Mladší!$C$6:$U$100,2,FALSE)),"",VLOOKUP($B64,[1]Mladší!$C$6:$U$100,5+$H$4,FALSE))</f>
        <v>4,17</v>
      </c>
      <c r="I64" s="73">
        <f>IF(ISERROR(VLOOKUP($B64,[1]Mladší!$C$6:$U$100,2,FALSE)),"",VLOOKUP($B64,[1]Mladší!$C$6:$U$100,5+$I$4,FALSE))</f>
        <v>3</v>
      </c>
      <c r="J64" s="73">
        <f>IF(ISERROR(VLOOKUP($B64,[1]Mladší!$C$6:$U$100,2,FALSE)),"",VLOOKUP($B64,[1]Mladší!$C$6:$U$100,5+$J$4,FALSE))</f>
        <v>17</v>
      </c>
      <c r="K64" s="73">
        <f>IF(ISERROR(VLOOKUP($B64,[1]Mladší!$C$6:$U$100,2,FALSE)),"",VLOOKUP($B64,[1]Mladší!$C$6:$U$100,5+$K$4,FALSE))</f>
        <v>2</v>
      </c>
      <c r="L64" s="73">
        <f>IF(ISERROR(VLOOKUP($B64,[1]Mladší!$C$6:$U$100,2,FALSE)),"",VLOOKUP($B64,[1]Mladší!$C$6:$U$100,5+$L$4,FALSE))</f>
        <v>2</v>
      </c>
      <c r="M64" s="80">
        <f>IF(ISERROR(VLOOKUP($B64,[1]Mladší!$C$6:$U$100,2,FALSE)),"",VLOOKUP($B64,[1]Mladší!$C$6:$U$100,12+$M$4,FALSE))</f>
        <v>52.599999999999994</v>
      </c>
      <c r="N64" s="81">
        <f>IF(ISERROR(VLOOKUP($B64,[1]Mladší!$C$6:$U$100,2,FALSE)),"",VLOOKUP($B64,[1]Mladší!$C$6:$U$100,12+$N$4,FALSE))</f>
        <v>60</v>
      </c>
      <c r="O64" s="82">
        <f>IF(ISERROR(VLOOKUP($B64,[1]Mladší!$C$6:$U$100,2,FALSE)),"",VLOOKUP($B64,[1]Mladší!$C$6:$U$100,12+$O$4,FALSE))</f>
        <v>76.599999999999994</v>
      </c>
      <c r="P64" s="81">
        <f>IF(ISERROR(VLOOKUP($B64,[1]Mladší!$C$6:$U$100,2,FALSE)),"",VLOOKUP($B64,[1]Mladší!$C$6:$U$100,12+$P$4,FALSE))</f>
        <v>60</v>
      </c>
      <c r="Q64" s="81">
        <f>IF(ISERROR(VLOOKUP($B64,[1]Mladší!$C$6:$U$100,2,FALSE)),"",VLOOKUP($B64,[1]Mladší!$C$6:$U$100,12+$Q$4,FALSE))</f>
        <v>68</v>
      </c>
      <c r="R64" s="81">
        <f>IF(ISERROR(VLOOKUP($B64,[1]Mladší!$C$6:$U$100,2,FALSE)),"",VLOOKUP($B64,[1]Mladší!$C$6:$U$100,12+$R$4,FALSE))</f>
        <v>40</v>
      </c>
      <c r="S64" s="83">
        <f>IF(ISERROR(VLOOKUP($B64,[1]Mladší!$C$6:$U$100,2,FALSE)),"",VLOOKUP($B64,[1]Mladší!$C$6:$U$100,12+$S$4,FALSE))</f>
        <v>40</v>
      </c>
      <c r="T64" s="79">
        <f>IF(ISERROR(VLOOKUP($B64,[1]Mladší!$C$6:$U$100,3,FALSE)),"",VLOOKUP($B64,[1]Mladší!$C$6:$U$100,5,FALSE))</f>
        <v>397.2</v>
      </c>
    </row>
    <row r="65" spans="1:20" ht="15.75" x14ac:dyDescent="0.25">
      <c r="A65" s="41">
        <f>IF(C65="","",A64+1)</f>
        <v>41</v>
      </c>
      <c r="B65" s="68">
        <v>41</v>
      </c>
      <c r="C65" s="69" t="str">
        <f>IF(ISERROR(VLOOKUP($B65,[1]Mladší!$C$6:$U$100,2,FALSE)),"",VLOOKUP($B65,[1]Mladší!$C$6:$U$100,2,FALSE))</f>
        <v>Ingr Honzík</v>
      </c>
      <c r="D65" s="70">
        <f>IF(ISERROR(VLOOKUP($B65,[1]Mladší!$C$6:$U$100,3,FALSE)),"",VLOOKUP($B65,[1]Mladší!$C$6:$U$100,4,FALSE))</f>
        <v>2021</v>
      </c>
      <c r="E65" s="71"/>
      <c r="F65" s="72" t="str">
        <f>IF(ISERROR(VLOOKUP($B65,[1]Mladší!$C$6:$U$100,2,FALSE)),"",VLOOKUP($B65,[1]Mladší!$C$6:$U$100,5+$F$4,FALSE))</f>
        <v>15,21</v>
      </c>
      <c r="G65" s="73">
        <f>IF(ISERROR(VLOOKUP($B65,[1]Mladší!$C$6:$U$100,2,FALSE)),"",VLOOKUP($B65,[1]Mladší!$C$6:$U$100,5+$G$4,FALSE))</f>
        <v>5</v>
      </c>
      <c r="H65" s="74" t="str">
        <f>IF(ISERROR(VLOOKUP($B65,[1]Mladší!$C$6:$U$100,2,FALSE)),"",VLOOKUP($B65,[1]Mladší!$C$6:$U$100,5+$H$4,FALSE))</f>
        <v>5,1</v>
      </c>
      <c r="I65" s="73">
        <f>IF(ISERROR(VLOOKUP($B65,[1]Mladší!$C$6:$U$100,2,FALSE)),"",VLOOKUP($B65,[1]Mladší!$C$6:$U$100,5+$I$4,FALSE))</f>
        <v>4</v>
      </c>
      <c r="J65" s="73">
        <f>IF(ISERROR(VLOOKUP($B65,[1]Mladší!$C$6:$U$100,2,FALSE)),"",VLOOKUP($B65,[1]Mladší!$C$6:$U$100,5+$J$4,FALSE))</f>
        <v>14</v>
      </c>
      <c r="K65" s="73">
        <f>IF(ISERROR(VLOOKUP($B65,[1]Mladší!$C$6:$U$100,2,FALSE)),"",VLOOKUP($B65,[1]Mladší!$C$6:$U$100,5+$K$4,FALSE))</f>
        <v>2</v>
      </c>
      <c r="L65" s="73">
        <f>IF(ISERROR(VLOOKUP($B65,[1]Mladší!$C$6:$U$100,2,FALSE)),"",VLOOKUP($B65,[1]Mladší!$C$6:$U$100,5+$L$4,FALSE))</f>
        <v>3</v>
      </c>
      <c r="M65" s="80">
        <f>IF(ISERROR(VLOOKUP($B65,[1]Mladší!$C$6:$U$100,2,FALSE)),"",VLOOKUP($B65,[1]Mladší!$C$6:$U$100,12+$M$4,FALSE))</f>
        <v>47.899999999999991</v>
      </c>
      <c r="N65" s="81">
        <f>IF(ISERROR(VLOOKUP($B65,[1]Mladší!$C$6:$U$100,2,FALSE)),"",VLOOKUP($B65,[1]Mladší!$C$6:$U$100,12+$N$4,FALSE))</f>
        <v>50</v>
      </c>
      <c r="O65" s="82">
        <f>IF(ISERROR(VLOOKUP($B65,[1]Mladší!$C$6:$U$100,2,FALSE)),"",VLOOKUP($B65,[1]Mladší!$C$6:$U$100,12+$O$4,FALSE))</f>
        <v>58.000000000000007</v>
      </c>
      <c r="P65" s="81">
        <f>IF(ISERROR(VLOOKUP($B65,[1]Mladší!$C$6:$U$100,2,FALSE)),"",VLOOKUP($B65,[1]Mladší!$C$6:$U$100,12+$P$4,FALSE))</f>
        <v>80</v>
      </c>
      <c r="Q65" s="81">
        <f>IF(ISERROR(VLOOKUP($B65,[1]Mladší!$C$6:$U$100,2,FALSE)),"",VLOOKUP($B65,[1]Mladší!$C$6:$U$100,12+$Q$4,FALSE))</f>
        <v>56</v>
      </c>
      <c r="R65" s="81">
        <f>IF(ISERROR(VLOOKUP($B65,[1]Mladší!$C$6:$U$100,2,FALSE)),"",VLOOKUP($B65,[1]Mladší!$C$6:$U$100,12+$R$4,FALSE))</f>
        <v>40</v>
      </c>
      <c r="S65" s="83">
        <f>IF(ISERROR(VLOOKUP($B65,[1]Mladší!$C$6:$U$100,2,FALSE)),"",VLOOKUP($B65,[1]Mladší!$C$6:$U$100,12+$S$4,FALSE))</f>
        <v>60</v>
      </c>
      <c r="T65" s="79">
        <f>IF(ISERROR(VLOOKUP($B65,[1]Mladší!$C$6:$U$100,3,FALSE)),"",VLOOKUP($B65,[1]Mladší!$C$6:$U$100,5,FALSE))</f>
        <v>391.9</v>
      </c>
    </row>
    <row r="66" spans="1:20" ht="15.75" x14ac:dyDescent="0.25">
      <c r="A66" s="41">
        <f>IF(C66="","",A65+1)</f>
        <v>42</v>
      </c>
      <c r="B66" s="68">
        <v>42</v>
      </c>
      <c r="C66" s="69" t="str">
        <f>IF(ISERROR(VLOOKUP($B66,[1]Mladší!$C$6:$U$100,2,FALSE)),"",VLOOKUP($B66,[1]Mladší!$C$6:$U$100,2,FALSE))</f>
        <v>Lužík Marek</v>
      </c>
      <c r="D66" s="70">
        <f>IF(ISERROR(VLOOKUP($B66,[1]Mladší!$C$6:$U$100,3,FALSE)),"",VLOOKUP($B66,[1]Mladší!$C$6:$U$100,4,FALSE))</f>
        <v>2016</v>
      </c>
      <c r="E66" s="71"/>
      <c r="F66" s="72" t="str">
        <f>IF(ISERROR(VLOOKUP($B66,[1]Mladší!$C$6:$U$100,2,FALSE)),"",VLOOKUP($B66,[1]Mladší!$C$6:$U$100,5+$F$4,FALSE))</f>
        <v>14,53</v>
      </c>
      <c r="G66" s="73">
        <f>IF(ISERROR(VLOOKUP($B66,[1]Mladší!$C$6:$U$100,2,FALSE)),"",VLOOKUP($B66,[1]Mladší!$C$6:$U$100,5+$G$4,FALSE))</f>
        <v>8</v>
      </c>
      <c r="H66" s="74" t="str">
        <f>IF(ISERROR(VLOOKUP($B66,[1]Mladší!$C$6:$U$100,2,FALSE)),"",VLOOKUP($B66,[1]Mladší!$C$6:$U$100,5+$H$4,FALSE))</f>
        <v>4,82</v>
      </c>
      <c r="I66" s="73">
        <f>IF(ISERROR(VLOOKUP($B66,[1]Mladší!$C$6:$U$100,2,FALSE)),"",VLOOKUP($B66,[1]Mladší!$C$6:$U$100,5+$I$4,FALSE))</f>
        <v>4</v>
      </c>
      <c r="J66" s="73">
        <f>IF(ISERROR(VLOOKUP($B66,[1]Mladší!$C$6:$U$100,2,FALSE)),"",VLOOKUP($B66,[1]Mladší!$C$6:$U$100,5+$J$4,FALSE))</f>
        <v>20</v>
      </c>
      <c r="K66" s="73">
        <f>IF(ISERROR(VLOOKUP($B66,[1]Mladší!$C$6:$U$100,2,FALSE)),"",VLOOKUP($B66,[1]Mladší!$C$6:$U$100,5+$K$4,FALSE))</f>
        <v>1</v>
      </c>
      <c r="L66" s="73">
        <f>IF(ISERROR(VLOOKUP($B66,[1]Mladší!$C$6:$U$100,2,FALSE)),"",VLOOKUP($B66,[1]Mladší!$C$6:$U$100,5+$L$4,FALSE))</f>
        <v>0</v>
      </c>
      <c r="M66" s="80">
        <f>IF(ISERROR(VLOOKUP($B66,[1]Mladší!$C$6:$U$100,2,FALSE)),"",VLOOKUP($B66,[1]Mladší!$C$6:$U$100,12+$M$4,FALSE))</f>
        <v>54.7</v>
      </c>
      <c r="N66" s="81">
        <f>IF(ISERROR(VLOOKUP($B66,[1]Mladší!$C$6:$U$100,2,FALSE)),"",VLOOKUP($B66,[1]Mladší!$C$6:$U$100,12+$N$4,FALSE))</f>
        <v>80</v>
      </c>
      <c r="O66" s="82">
        <f>IF(ISERROR(VLOOKUP($B66,[1]Mladší!$C$6:$U$100,2,FALSE)),"",VLOOKUP($B66,[1]Mladší!$C$6:$U$100,12+$O$4,FALSE))</f>
        <v>63.599999999999994</v>
      </c>
      <c r="P66" s="81">
        <f>IF(ISERROR(VLOOKUP($B66,[1]Mladší!$C$6:$U$100,2,FALSE)),"",VLOOKUP($B66,[1]Mladší!$C$6:$U$100,12+$P$4,FALSE))</f>
        <v>80</v>
      </c>
      <c r="Q66" s="81">
        <f>IF(ISERROR(VLOOKUP($B66,[1]Mladší!$C$6:$U$100,2,FALSE)),"",VLOOKUP($B66,[1]Mladší!$C$6:$U$100,12+$Q$4,FALSE))</f>
        <v>80</v>
      </c>
      <c r="R66" s="81">
        <f>IF(ISERROR(VLOOKUP($B66,[1]Mladší!$C$6:$U$100,2,FALSE)),"",VLOOKUP($B66,[1]Mladší!$C$6:$U$100,12+$R$4,FALSE))</f>
        <v>20</v>
      </c>
      <c r="S66" s="83">
        <f>IF(ISERROR(VLOOKUP($B66,[1]Mladší!$C$6:$U$100,2,FALSE)),"",VLOOKUP($B66,[1]Mladší!$C$6:$U$100,12+$S$4,FALSE))</f>
        <v>0</v>
      </c>
      <c r="T66" s="79">
        <f>IF(ISERROR(VLOOKUP($B66,[1]Mladší!$C$6:$U$100,3,FALSE)),"",VLOOKUP($B66,[1]Mladší!$C$6:$U$100,5,FALSE))</f>
        <v>378.29999999999995</v>
      </c>
    </row>
    <row r="67" spans="1:20" ht="15.75" x14ac:dyDescent="0.25">
      <c r="A67" s="41">
        <f>IF(C67="","",A66+1)</f>
        <v>43</v>
      </c>
      <c r="B67" s="68">
        <v>43</v>
      </c>
      <c r="C67" s="69" t="str">
        <f>IF(ISERROR(VLOOKUP($B67,[1]Mladší!$C$6:$U$100,2,FALSE)),"",VLOOKUP($B67,[1]Mladší!$C$6:$U$100,2,FALSE))</f>
        <v>Bělaška Jáchym</v>
      </c>
      <c r="D67" s="70">
        <f>IF(ISERROR(VLOOKUP($B67,[1]Mladší!$C$6:$U$100,3,FALSE)),"",VLOOKUP($B67,[1]Mladší!$C$6:$U$100,4,FALSE))</f>
        <v>2021</v>
      </c>
      <c r="E67" s="71"/>
      <c r="F67" s="72" t="str">
        <f>IF(ISERROR(VLOOKUP($B67,[1]Mladší!$C$6:$U$100,2,FALSE)),"",VLOOKUP($B67,[1]Mladší!$C$6:$U$100,5+$F$4,FALSE))</f>
        <v>17,02</v>
      </c>
      <c r="G67" s="73">
        <f>IF(ISERROR(VLOOKUP($B67,[1]Mladší!$C$6:$U$100,2,FALSE)),"",VLOOKUP($B67,[1]Mladší!$C$6:$U$100,5+$G$4,FALSE))</f>
        <v>6</v>
      </c>
      <c r="H67" s="74" t="str">
        <f>IF(ISERROR(VLOOKUP($B67,[1]Mladší!$C$6:$U$100,2,FALSE)),"",VLOOKUP($B67,[1]Mladší!$C$6:$U$100,5+$H$4,FALSE))</f>
        <v>5,52</v>
      </c>
      <c r="I67" s="73">
        <f>IF(ISERROR(VLOOKUP($B67,[1]Mladší!$C$6:$U$100,2,FALSE)),"",VLOOKUP($B67,[1]Mladší!$C$6:$U$100,5+$I$4,FALSE))</f>
        <v>5</v>
      </c>
      <c r="J67" s="73">
        <f>IF(ISERROR(VLOOKUP($B67,[1]Mladší!$C$6:$U$100,2,FALSE)),"",VLOOKUP($B67,[1]Mladší!$C$6:$U$100,5+$J$4,FALSE))</f>
        <v>12</v>
      </c>
      <c r="K67" s="73">
        <f>IF(ISERROR(VLOOKUP($B67,[1]Mladší!$C$6:$U$100,2,FALSE)),"",VLOOKUP($B67,[1]Mladší!$C$6:$U$100,5+$K$4,FALSE))</f>
        <v>2</v>
      </c>
      <c r="L67" s="73">
        <f>IF(ISERROR(VLOOKUP($B67,[1]Mladší!$C$6:$U$100,2,FALSE)),"",VLOOKUP($B67,[1]Mladší!$C$6:$U$100,5+$L$4,FALSE))</f>
        <v>2</v>
      </c>
      <c r="M67" s="80">
        <f>IF(ISERROR(VLOOKUP($B67,[1]Mladší!$C$6:$U$100,2,FALSE)),"",VLOOKUP($B67,[1]Mladší!$C$6:$U$100,12+$M$4,FALSE))</f>
        <v>29.800000000000004</v>
      </c>
      <c r="N67" s="81">
        <f>IF(ISERROR(VLOOKUP($B67,[1]Mladší!$C$6:$U$100,2,FALSE)),"",VLOOKUP($B67,[1]Mladší!$C$6:$U$100,12+$N$4,FALSE))</f>
        <v>60</v>
      </c>
      <c r="O67" s="82">
        <f>IF(ISERROR(VLOOKUP($B67,[1]Mladší!$C$6:$U$100,2,FALSE)),"",VLOOKUP($B67,[1]Mladší!$C$6:$U$100,12+$O$4,FALSE))</f>
        <v>49.600000000000009</v>
      </c>
      <c r="P67" s="81">
        <f>IF(ISERROR(VLOOKUP($B67,[1]Mladší!$C$6:$U$100,2,FALSE)),"",VLOOKUP($B67,[1]Mladší!$C$6:$U$100,12+$P$4,FALSE))</f>
        <v>100</v>
      </c>
      <c r="Q67" s="81">
        <f>IF(ISERROR(VLOOKUP($B67,[1]Mladší!$C$6:$U$100,2,FALSE)),"",VLOOKUP($B67,[1]Mladší!$C$6:$U$100,12+$Q$4,FALSE))</f>
        <v>48</v>
      </c>
      <c r="R67" s="81">
        <f>IF(ISERROR(VLOOKUP($B67,[1]Mladší!$C$6:$U$100,2,FALSE)),"",VLOOKUP($B67,[1]Mladší!$C$6:$U$100,12+$R$4,FALSE))</f>
        <v>40</v>
      </c>
      <c r="S67" s="83">
        <f>IF(ISERROR(VLOOKUP($B67,[1]Mladší!$C$6:$U$100,2,FALSE)),"",VLOOKUP($B67,[1]Mladší!$C$6:$U$100,12+$S$4,FALSE))</f>
        <v>40</v>
      </c>
      <c r="T67" s="79">
        <f>IF(ISERROR(VLOOKUP($B67,[1]Mladší!$C$6:$U$100,3,FALSE)),"",VLOOKUP($B67,[1]Mladší!$C$6:$U$100,5,FALSE))</f>
        <v>367.40000000000003</v>
      </c>
    </row>
    <row r="68" spans="1:20" ht="15.75" x14ac:dyDescent="0.25">
      <c r="A68" s="41">
        <f>IF(C68="","",A67+1)</f>
        <v>44</v>
      </c>
      <c r="B68" s="68">
        <v>44</v>
      </c>
      <c r="C68" s="69" t="str">
        <f>IF(ISERROR(VLOOKUP($B68,[1]Mladší!$C$6:$U$100,2,FALSE)),"",VLOOKUP($B68,[1]Mladší!$C$6:$U$100,2,FALSE))</f>
        <v>Trubačík Eliáš</v>
      </c>
      <c r="D68" s="70">
        <f>IF(ISERROR(VLOOKUP($B68,[1]Mladší!$C$6:$U$100,3,FALSE)),"",VLOOKUP($B68,[1]Mladší!$C$6:$U$100,4,FALSE))</f>
        <v>2020</v>
      </c>
      <c r="E68" s="71"/>
      <c r="F68" s="72" t="str">
        <f>IF(ISERROR(VLOOKUP($B68,[1]Mladší!$C$6:$U$100,2,FALSE)),"",VLOOKUP($B68,[1]Mladší!$C$6:$U$100,5+$F$4,FALSE))</f>
        <v>16,98</v>
      </c>
      <c r="G68" s="73">
        <f>IF(ISERROR(VLOOKUP($B68,[1]Mladší!$C$6:$U$100,2,FALSE)),"",VLOOKUP($B68,[1]Mladší!$C$6:$U$100,5+$G$4,FALSE))</f>
        <v>6</v>
      </c>
      <c r="H68" s="74" t="str">
        <f>IF(ISERROR(VLOOKUP($B68,[1]Mladší!$C$6:$U$100,2,FALSE)),"",VLOOKUP($B68,[1]Mladší!$C$6:$U$100,5+$H$4,FALSE))</f>
        <v>5,19</v>
      </c>
      <c r="I68" s="73">
        <f>IF(ISERROR(VLOOKUP($B68,[1]Mladší!$C$6:$U$100,2,FALSE)),"",VLOOKUP($B68,[1]Mladší!$C$6:$U$100,5+$I$4,FALSE))</f>
        <v>4</v>
      </c>
      <c r="J68" s="73">
        <f>IF(ISERROR(VLOOKUP($B68,[1]Mladší!$C$6:$U$100,2,FALSE)),"",VLOOKUP($B68,[1]Mladší!$C$6:$U$100,5+$J$4,FALSE))</f>
        <v>17</v>
      </c>
      <c r="K68" s="73">
        <f>IF(ISERROR(VLOOKUP($B68,[1]Mladší!$C$6:$U$100,2,FALSE)),"",VLOOKUP($B68,[1]Mladší!$C$6:$U$100,5+$K$4,FALSE))</f>
        <v>1</v>
      </c>
      <c r="L68" s="73">
        <f>IF(ISERROR(VLOOKUP($B68,[1]Mladší!$C$6:$U$100,2,FALSE)),"",VLOOKUP($B68,[1]Mladší!$C$6:$U$100,5+$L$4,FALSE))</f>
        <v>2</v>
      </c>
      <c r="M68" s="80">
        <f>IF(ISERROR(VLOOKUP($B68,[1]Mladší!$C$6:$U$100,2,FALSE)),"",VLOOKUP($B68,[1]Mladší!$C$6:$U$100,12+$M$4,FALSE))</f>
        <v>30.199999999999996</v>
      </c>
      <c r="N68" s="81">
        <f>IF(ISERROR(VLOOKUP($B68,[1]Mladší!$C$6:$U$100,2,FALSE)),"",VLOOKUP($B68,[1]Mladší!$C$6:$U$100,12+$N$4,FALSE))</f>
        <v>60</v>
      </c>
      <c r="O68" s="82">
        <f>IF(ISERROR(VLOOKUP($B68,[1]Mladší!$C$6:$U$100,2,FALSE)),"",VLOOKUP($B68,[1]Mladší!$C$6:$U$100,12+$O$4,FALSE))</f>
        <v>56.199999999999989</v>
      </c>
      <c r="P68" s="81">
        <f>IF(ISERROR(VLOOKUP($B68,[1]Mladší!$C$6:$U$100,2,FALSE)),"",VLOOKUP($B68,[1]Mladší!$C$6:$U$100,12+$P$4,FALSE))</f>
        <v>80</v>
      </c>
      <c r="Q68" s="81">
        <f>IF(ISERROR(VLOOKUP($B68,[1]Mladší!$C$6:$U$100,2,FALSE)),"",VLOOKUP($B68,[1]Mladší!$C$6:$U$100,12+$Q$4,FALSE))</f>
        <v>68</v>
      </c>
      <c r="R68" s="81">
        <f>IF(ISERROR(VLOOKUP($B68,[1]Mladší!$C$6:$U$100,2,FALSE)),"",VLOOKUP($B68,[1]Mladší!$C$6:$U$100,12+$R$4,FALSE))</f>
        <v>20</v>
      </c>
      <c r="S68" s="83">
        <f>IF(ISERROR(VLOOKUP($B68,[1]Mladší!$C$6:$U$100,2,FALSE)),"",VLOOKUP($B68,[1]Mladší!$C$6:$U$100,12+$S$4,FALSE))</f>
        <v>40</v>
      </c>
      <c r="T68" s="79">
        <f>IF(ISERROR(VLOOKUP($B68,[1]Mladší!$C$6:$U$100,3,FALSE)),"",VLOOKUP($B68,[1]Mladší!$C$6:$U$100,5,FALSE))</f>
        <v>354.4</v>
      </c>
    </row>
    <row r="69" spans="1:20" ht="15.75" x14ac:dyDescent="0.25">
      <c r="A69" s="41">
        <f>IF(C69="","",A68+1)</f>
        <v>45</v>
      </c>
      <c r="B69" s="68">
        <v>45</v>
      </c>
      <c r="C69" s="69" t="str">
        <f>IF(ISERROR(VLOOKUP($B69,[1]Mladší!$C$6:$U$100,2,FALSE)),"",VLOOKUP($B69,[1]Mladší!$C$6:$U$100,2,FALSE))</f>
        <v>Fiala Jonáš</v>
      </c>
      <c r="D69" s="70">
        <f>IF(ISERROR(VLOOKUP($B69,[1]Mladší!$C$6:$U$100,3,FALSE)),"",VLOOKUP($B69,[1]Mladší!$C$6:$U$100,4,FALSE))</f>
        <v>2018</v>
      </c>
      <c r="E69" s="71"/>
      <c r="F69" s="72" t="str">
        <f>IF(ISERROR(VLOOKUP($B69,[1]Mladší!$C$6:$U$100,2,FALSE)),"",VLOOKUP($B69,[1]Mladší!$C$6:$U$100,5+$F$4,FALSE))</f>
        <v>16,79</v>
      </c>
      <c r="G69" s="73">
        <f>IF(ISERROR(VLOOKUP($B69,[1]Mladší!$C$6:$U$100,2,FALSE)),"",VLOOKUP($B69,[1]Mladší!$C$6:$U$100,5+$G$4,FALSE))</f>
        <v>7</v>
      </c>
      <c r="H69" s="74" t="str">
        <f>IF(ISERROR(VLOOKUP($B69,[1]Mladší!$C$6:$U$100,2,FALSE)),"",VLOOKUP($B69,[1]Mladší!$C$6:$U$100,5+$H$4,FALSE))</f>
        <v>6,18</v>
      </c>
      <c r="I69" s="73">
        <f>IF(ISERROR(VLOOKUP($B69,[1]Mladší!$C$6:$U$100,2,FALSE)),"",VLOOKUP($B69,[1]Mladší!$C$6:$U$100,5+$I$4,FALSE))</f>
        <v>5</v>
      </c>
      <c r="J69" s="73">
        <f>IF(ISERROR(VLOOKUP($B69,[1]Mladší!$C$6:$U$100,2,FALSE)),"",VLOOKUP($B69,[1]Mladší!$C$6:$U$100,5+$J$4,FALSE))</f>
        <v>12</v>
      </c>
      <c r="K69" s="73">
        <f>IF(ISERROR(VLOOKUP($B69,[1]Mladší!$C$6:$U$100,2,FALSE)),"",VLOOKUP($B69,[1]Mladší!$C$6:$U$100,5+$K$4,FALSE))</f>
        <v>1</v>
      </c>
      <c r="L69" s="73">
        <f>IF(ISERROR(VLOOKUP($B69,[1]Mladší!$C$6:$U$100,2,FALSE)),"",VLOOKUP($B69,[1]Mladší!$C$6:$U$100,5+$L$4,FALSE))</f>
        <v>2</v>
      </c>
      <c r="M69" s="80">
        <f>IF(ISERROR(VLOOKUP($B69,[1]Mladší!$C$6:$U$100,2,FALSE)),"",VLOOKUP($B69,[1]Mladší!$C$6:$U$100,12+$M$4,FALSE))</f>
        <v>32.100000000000009</v>
      </c>
      <c r="N69" s="81">
        <f>IF(ISERROR(VLOOKUP($B69,[1]Mladší!$C$6:$U$100,2,FALSE)),"",VLOOKUP($B69,[1]Mladší!$C$6:$U$100,12+$N$4,FALSE))</f>
        <v>70</v>
      </c>
      <c r="O69" s="82">
        <f>IF(ISERROR(VLOOKUP($B69,[1]Mladší!$C$6:$U$100,2,FALSE)),"",VLOOKUP($B69,[1]Mladší!$C$6:$U$100,12+$O$4,FALSE))</f>
        <v>36.400000000000006</v>
      </c>
      <c r="P69" s="81">
        <f>IF(ISERROR(VLOOKUP($B69,[1]Mladší!$C$6:$U$100,2,FALSE)),"",VLOOKUP($B69,[1]Mladší!$C$6:$U$100,12+$P$4,FALSE))</f>
        <v>100</v>
      </c>
      <c r="Q69" s="81">
        <f>IF(ISERROR(VLOOKUP($B69,[1]Mladší!$C$6:$U$100,2,FALSE)),"",VLOOKUP($B69,[1]Mladší!$C$6:$U$100,12+$Q$4,FALSE))</f>
        <v>48</v>
      </c>
      <c r="R69" s="81">
        <f>IF(ISERROR(VLOOKUP($B69,[1]Mladší!$C$6:$U$100,2,FALSE)),"",VLOOKUP($B69,[1]Mladší!$C$6:$U$100,12+$R$4,FALSE))</f>
        <v>20</v>
      </c>
      <c r="S69" s="83">
        <f>IF(ISERROR(VLOOKUP($B69,[1]Mladší!$C$6:$U$100,2,FALSE)),"",VLOOKUP($B69,[1]Mladší!$C$6:$U$100,12+$S$4,FALSE))</f>
        <v>40</v>
      </c>
      <c r="T69" s="79">
        <f>IF(ISERROR(VLOOKUP($B69,[1]Mladší!$C$6:$U$100,3,FALSE)),"",VLOOKUP($B69,[1]Mladší!$C$6:$U$100,5,FALSE))</f>
        <v>346.5</v>
      </c>
    </row>
    <row r="70" spans="1:20" ht="15.75" x14ac:dyDescent="0.25">
      <c r="A70" s="41">
        <f>IF(C70="","",A69+1)</f>
        <v>46</v>
      </c>
      <c r="B70" s="68">
        <v>46</v>
      </c>
      <c r="C70" s="69" t="str">
        <f>IF(ISERROR(VLOOKUP($B70,[1]Mladší!$C$6:$U$100,2,FALSE)),"",VLOOKUP($B70,[1]Mladší!$C$6:$U$100,2,FALSE))</f>
        <v>Bílka Karel</v>
      </c>
      <c r="D70" s="70">
        <f>IF(ISERROR(VLOOKUP($B70,[1]Mladší!$C$6:$U$100,3,FALSE)),"",VLOOKUP($B70,[1]Mladší!$C$6:$U$100,4,FALSE))</f>
        <v>2019</v>
      </c>
      <c r="E70" s="71"/>
      <c r="F70" s="72" t="str">
        <f>IF(ISERROR(VLOOKUP($B70,[1]Mladší!$C$6:$U$100,2,FALSE)),"",VLOOKUP($B70,[1]Mladší!$C$6:$U$100,5+$F$4,FALSE))</f>
        <v>15,79</v>
      </c>
      <c r="G70" s="73">
        <f>IF(ISERROR(VLOOKUP($B70,[1]Mladší!$C$6:$U$100,2,FALSE)),"",VLOOKUP($B70,[1]Mladší!$C$6:$U$100,5+$G$4,FALSE))</f>
        <v>7</v>
      </c>
      <c r="H70" s="74" t="str">
        <f>IF(ISERROR(VLOOKUP($B70,[1]Mladší!$C$6:$U$100,2,FALSE)),"",VLOOKUP($B70,[1]Mladší!$C$6:$U$100,5+$H$4,FALSE))</f>
        <v>5,35</v>
      </c>
      <c r="I70" s="73">
        <f>IF(ISERROR(VLOOKUP($B70,[1]Mladší!$C$6:$U$100,2,FALSE)),"",VLOOKUP($B70,[1]Mladší!$C$6:$U$100,5+$I$4,FALSE))</f>
        <v>3</v>
      </c>
      <c r="J70" s="73">
        <f>IF(ISERROR(VLOOKUP($B70,[1]Mladší!$C$6:$U$100,2,FALSE)),"",VLOOKUP($B70,[1]Mladší!$C$6:$U$100,5+$J$4,FALSE))</f>
        <v>14</v>
      </c>
      <c r="K70" s="73">
        <f>IF(ISERROR(VLOOKUP($B70,[1]Mladší!$C$6:$U$100,2,FALSE)),"",VLOOKUP($B70,[1]Mladší!$C$6:$U$100,5+$K$4,FALSE))</f>
        <v>1</v>
      </c>
      <c r="L70" s="73">
        <f>IF(ISERROR(VLOOKUP($B70,[1]Mladší!$C$6:$U$100,2,FALSE)),"",VLOOKUP($B70,[1]Mladší!$C$6:$U$100,5+$L$4,FALSE))</f>
        <v>2</v>
      </c>
      <c r="M70" s="80">
        <f>IF(ISERROR(VLOOKUP($B70,[1]Mladší!$C$6:$U$100,2,FALSE)),"",VLOOKUP($B70,[1]Mladší!$C$6:$U$100,12+$M$4,FALSE))</f>
        <v>42.100000000000009</v>
      </c>
      <c r="N70" s="81">
        <f>IF(ISERROR(VLOOKUP($B70,[1]Mladší!$C$6:$U$100,2,FALSE)),"",VLOOKUP($B70,[1]Mladší!$C$6:$U$100,12+$N$4,FALSE))</f>
        <v>70</v>
      </c>
      <c r="O70" s="82">
        <f>IF(ISERROR(VLOOKUP($B70,[1]Mladší!$C$6:$U$100,2,FALSE)),"",VLOOKUP($B70,[1]Mladší!$C$6:$U$100,12+$O$4,FALSE))</f>
        <v>53.000000000000007</v>
      </c>
      <c r="P70" s="81">
        <f>IF(ISERROR(VLOOKUP($B70,[1]Mladší!$C$6:$U$100,2,FALSE)),"",VLOOKUP($B70,[1]Mladší!$C$6:$U$100,12+$P$4,FALSE))</f>
        <v>60</v>
      </c>
      <c r="Q70" s="81">
        <f>IF(ISERROR(VLOOKUP($B70,[1]Mladší!$C$6:$U$100,2,FALSE)),"",VLOOKUP($B70,[1]Mladší!$C$6:$U$100,12+$Q$4,FALSE))</f>
        <v>56</v>
      </c>
      <c r="R70" s="81">
        <f>IF(ISERROR(VLOOKUP($B70,[1]Mladší!$C$6:$U$100,2,FALSE)),"",VLOOKUP($B70,[1]Mladší!$C$6:$U$100,12+$R$4,FALSE))</f>
        <v>20</v>
      </c>
      <c r="S70" s="83">
        <f>IF(ISERROR(VLOOKUP($B70,[1]Mladší!$C$6:$U$100,2,FALSE)),"",VLOOKUP($B70,[1]Mladší!$C$6:$U$100,12+$S$4,FALSE))</f>
        <v>40</v>
      </c>
      <c r="T70" s="79">
        <f>IF(ISERROR(VLOOKUP($B70,[1]Mladší!$C$6:$U$100,3,FALSE)),"",VLOOKUP($B70,[1]Mladší!$C$6:$U$100,5,FALSE))</f>
        <v>341.1</v>
      </c>
    </row>
    <row r="71" spans="1:20" ht="15.75" x14ac:dyDescent="0.25">
      <c r="A71" s="41">
        <f>IF(C71="","",A70+1)</f>
        <v>47</v>
      </c>
      <c r="B71" s="68">
        <v>47</v>
      </c>
      <c r="C71" s="69" t="str">
        <f>IF(ISERROR(VLOOKUP($B71,[1]Mladší!$C$6:$U$100,2,FALSE)),"",VLOOKUP($B71,[1]Mladší!$C$6:$U$100,2,FALSE))</f>
        <v>OSullivan Thomas</v>
      </c>
      <c r="D71" s="70">
        <f>IF(ISERROR(VLOOKUP($B71,[1]Mladší!$C$6:$U$100,3,FALSE)),"",VLOOKUP($B71,[1]Mladší!$C$6:$U$100,4,FALSE))</f>
        <v>2019</v>
      </c>
      <c r="E71" s="71"/>
      <c r="F71" s="72" t="str">
        <f>IF(ISERROR(VLOOKUP($B71,[1]Mladší!$C$6:$U$100,2,FALSE)),"",VLOOKUP($B71,[1]Mladší!$C$6:$U$100,5+$F$4,FALSE))</f>
        <v>18,62</v>
      </c>
      <c r="G71" s="73">
        <f>IF(ISERROR(VLOOKUP($B71,[1]Mladší!$C$6:$U$100,2,FALSE)),"",VLOOKUP($B71,[1]Mladší!$C$6:$U$100,5+$G$4,FALSE))</f>
        <v>5</v>
      </c>
      <c r="H71" s="74" t="str">
        <f>IF(ISERROR(VLOOKUP($B71,[1]Mladší!$C$6:$U$100,2,FALSE)),"",VLOOKUP($B71,[1]Mladší!$C$6:$U$100,5+$H$4,FALSE))</f>
        <v>3,84</v>
      </c>
      <c r="I71" s="73">
        <f>IF(ISERROR(VLOOKUP($B71,[1]Mladší!$C$6:$U$100,2,FALSE)),"",VLOOKUP($B71,[1]Mladší!$C$6:$U$100,5+$I$4,FALSE))</f>
        <v>3</v>
      </c>
      <c r="J71" s="73">
        <f>IF(ISERROR(VLOOKUP($B71,[1]Mladší!$C$6:$U$100,2,FALSE)),"",VLOOKUP($B71,[1]Mladší!$C$6:$U$100,5+$J$4,FALSE))</f>
        <v>12</v>
      </c>
      <c r="K71" s="73">
        <f>IF(ISERROR(VLOOKUP($B71,[1]Mladší!$C$6:$U$100,2,FALSE)),"",VLOOKUP($B71,[1]Mladší!$C$6:$U$100,5+$K$4,FALSE))</f>
        <v>3</v>
      </c>
      <c r="L71" s="73">
        <f>IF(ISERROR(VLOOKUP($B71,[1]Mladší!$C$6:$U$100,2,FALSE)),"",VLOOKUP($B71,[1]Mladší!$C$6:$U$100,5+$L$4,FALSE))</f>
        <v>1</v>
      </c>
      <c r="M71" s="80">
        <f>IF(ISERROR(VLOOKUP($B71,[1]Mladší!$C$6:$U$100,2,FALSE)),"",VLOOKUP($B71,[1]Mladší!$C$6:$U$100,12+$M$4,FALSE))</f>
        <v>13.79999999999999</v>
      </c>
      <c r="N71" s="81">
        <f>IF(ISERROR(VLOOKUP($B71,[1]Mladší!$C$6:$U$100,2,FALSE)),"",VLOOKUP($B71,[1]Mladší!$C$6:$U$100,12+$N$4,FALSE))</f>
        <v>50</v>
      </c>
      <c r="O71" s="82">
        <f>IF(ISERROR(VLOOKUP($B71,[1]Mladší!$C$6:$U$100,2,FALSE)),"",VLOOKUP($B71,[1]Mladší!$C$6:$U$100,12+$O$4,FALSE))</f>
        <v>83.2</v>
      </c>
      <c r="P71" s="81">
        <f>IF(ISERROR(VLOOKUP($B71,[1]Mladší!$C$6:$U$100,2,FALSE)),"",VLOOKUP($B71,[1]Mladší!$C$6:$U$100,12+$P$4,FALSE))</f>
        <v>60</v>
      </c>
      <c r="Q71" s="81">
        <f>IF(ISERROR(VLOOKUP($B71,[1]Mladší!$C$6:$U$100,2,FALSE)),"",VLOOKUP($B71,[1]Mladší!$C$6:$U$100,12+$Q$4,FALSE))</f>
        <v>48</v>
      </c>
      <c r="R71" s="81">
        <f>IF(ISERROR(VLOOKUP($B71,[1]Mladší!$C$6:$U$100,2,FALSE)),"",VLOOKUP($B71,[1]Mladší!$C$6:$U$100,12+$R$4,FALSE))</f>
        <v>60</v>
      </c>
      <c r="S71" s="83">
        <f>IF(ISERROR(VLOOKUP($B71,[1]Mladší!$C$6:$U$100,2,FALSE)),"",VLOOKUP($B71,[1]Mladší!$C$6:$U$100,12+$S$4,FALSE))</f>
        <v>20</v>
      </c>
      <c r="T71" s="79">
        <f>IF(ISERROR(VLOOKUP($B71,[1]Mladší!$C$6:$U$100,3,FALSE)),"",VLOOKUP($B71,[1]Mladší!$C$6:$U$100,5,FALSE))</f>
        <v>335</v>
      </c>
    </row>
    <row r="72" spans="1:20" ht="15.75" x14ac:dyDescent="0.25">
      <c r="A72" s="41">
        <f>IF(C72="","",A71+1)</f>
        <v>48</v>
      </c>
      <c r="B72" s="68">
        <v>48</v>
      </c>
      <c r="C72" s="69" t="str">
        <f>IF(ISERROR(VLOOKUP($B72,[1]Mladší!$C$6:$U$100,2,FALSE)),"",VLOOKUP($B72,[1]Mladší!$C$6:$U$100,2,FALSE))</f>
        <v>Navrátil Tadeáš</v>
      </c>
      <c r="D72" s="70">
        <f>IF(ISERROR(VLOOKUP($B72,[1]Mladší!$C$6:$U$100,3,FALSE)),"",VLOOKUP($B72,[1]Mladší!$C$6:$U$100,4,FALSE))</f>
        <v>2018</v>
      </c>
      <c r="E72" s="71"/>
      <c r="F72" s="72" t="str">
        <f>IF(ISERROR(VLOOKUP($B72,[1]Mladší!$C$6:$U$100,2,FALSE)),"",VLOOKUP($B72,[1]Mladší!$C$6:$U$100,5+$F$4,FALSE))</f>
        <v>16,08</v>
      </c>
      <c r="G72" s="73">
        <f>IF(ISERROR(VLOOKUP($B72,[1]Mladší!$C$6:$U$100,2,FALSE)),"",VLOOKUP($B72,[1]Mladší!$C$6:$U$100,5+$G$4,FALSE))</f>
        <v>7</v>
      </c>
      <c r="H72" s="74" t="str">
        <f>IF(ISERROR(VLOOKUP($B72,[1]Mladší!$C$6:$U$100,2,FALSE)),"",VLOOKUP($B72,[1]Mladší!$C$6:$U$100,5+$H$4,FALSE))</f>
        <v>4,13</v>
      </c>
      <c r="I72" s="73">
        <f>IF(ISERROR(VLOOKUP($B72,[1]Mladší!$C$6:$U$100,2,FALSE)),"",VLOOKUP($B72,[1]Mladší!$C$6:$U$100,5+$I$4,FALSE))</f>
        <v>4</v>
      </c>
      <c r="J72" s="73">
        <f>IF(ISERROR(VLOOKUP($B72,[1]Mladší!$C$6:$U$100,2,FALSE)),"",VLOOKUP($B72,[1]Mladší!$C$6:$U$100,5+$J$4,FALSE))</f>
        <v>12</v>
      </c>
      <c r="K72" s="73">
        <f>IF(ISERROR(VLOOKUP($B72,[1]Mladší!$C$6:$U$100,2,FALSE)),"",VLOOKUP($B72,[1]Mladší!$C$6:$U$100,5+$K$4,FALSE))</f>
        <v>1</v>
      </c>
      <c r="L72" s="73">
        <f>IF(ISERROR(VLOOKUP($B72,[1]Mladší!$C$6:$U$100,2,FALSE)),"",VLOOKUP($B72,[1]Mladší!$C$6:$U$100,5+$L$4,FALSE))</f>
        <v>0</v>
      </c>
      <c r="M72" s="80">
        <f>IF(ISERROR(VLOOKUP($B72,[1]Mladší!$C$6:$U$100,2,FALSE)),"",VLOOKUP($B72,[1]Mladší!$C$6:$U$100,12+$M$4,FALSE))</f>
        <v>39.200000000000017</v>
      </c>
      <c r="N72" s="81">
        <f>IF(ISERROR(VLOOKUP($B72,[1]Mladší!$C$6:$U$100,2,FALSE)),"",VLOOKUP($B72,[1]Mladší!$C$6:$U$100,12+$N$4,FALSE))</f>
        <v>70</v>
      </c>
      <c r="O72" s="82">
        <f>IF(ISERROR(VLOOKUP($B72,[1]Mladší!$C$6:$U$100,2,FALSE)),"",VLOOKUP($B72,[1]Mladší!$C$6:$U$100,12+$O$4,FALSE))</f>
        <v>77.400000000000006</v>
      </c>
      <c r="P72" s="81">
        <f>IF(ISERROR(VLOOKUP($B72,[1]Mladší!$C$6:$U$100,2,FALSE)),"",VLOOKUP($B72,[1]Mladší!$C$6:$U$100,12+$P$4,FALSE))</f>
        <v>80</v>
      </c>
      <c r="Q72" s="81">
        <f>IF(ISERROR(VLOOKUP($B72,[1]Mladší!$C$6:$U$100,2,FALSE)),"",VLOOKUP($B72,[1]Mladší!$C$6:$U$100,12+$Q$4,FALSE))</f>
        <v>48</v>
      </c>
      <c r="R72" s="81">
        <f>IF(ISERROR(VLOOKUP($B72,[1]Mladší!$C$6:$U$100,2,FALSE)),"",VLOOKUP($B72,[1]Mladší!$C$6:$U$100,12+$R$4,FALSE))</f>
        <v>20</v>
      </c>
      <c r="S72" s="83">
        <f>IF(ISERROR(VLOOKUP($B72,[1]Mladší!$C$6:$U$100,2,FALSE)),"",VLOOKUP($B72,[1]Mladší!$C$6:$U$100,12+$S$4,FALSE))</f>
        <v>0</v>
      </c>
      <c r="T72" s="79">
        <f>IF(ISERROR(VLOOKUP($B72,[1]Mladší!$C$6:$U$100,3,FALSE)),"",VLOOKUP($B72,[1]Mladší!$C$6:$U$100,5,FALSE))</f>
        <v>334.6</v>
      </c>
    </row>
    <row r="73" spans="1:20" ht="15.75" x14ac:dyDescent="0.25">
      <c r="A73" s="41">
        <f>IF(C73="","",A72+1)</f>
        <v>49</v>
      </c>
      <c r="B73" s="68">
        <v>49</v>
      </c>
      <c r="C73" s="69" t="str">
        <f>IF(ISERROR(VLOOKUP($B73,[1]Mladší!$C$6:$U$100,2,FALSE)),"",VLOOKUP($B73,[1]Mladší!$C$6:$U$100,2,FALSE))</f>
        <v>OSullivan Sebastian</v>
      </c>
      <c r="D73" s="70">
        <f>IF(ISERROR(VLOOKUP($B73,[1]Mladší!$C$6:$U$100,3,FALSE)),"",VLOOKUP($B73,[1]Mladší!$C$6:$U$100,4,FALSE))</f>
        <v>2021</v>
      </c>
      <c r="E73" s="71"/>
      <c r="F73" s="72" t="str">
        <f>IF(ISERROR(VLOOKUP($B73,[1]Mladší!$C$6:$U$100,2,FALSE)),"",VLOOKUP($B73,[1]Mladší!$C$6:$U$100,5+$F$4,FALSE))</f>
        <v>17,06</v>
      </c>
      <c r="G73" s="73">
        <f>IF(ISERROR(VLOOKUP($B73,[1]Mladší!$C$6:$U$100,2,FALSE)),"",VLOOKUP($B73,[1]Mladší!$C$6:$U$100,5+$G$4,FALSE))</f>
        <v>4</v>
      </c>
      <c r="H73" s="74" t="str">
        <f>IF(ISERROR(VLOOKUP($B73,[1]Mladší!$C$6:$U$100,2,FALSE)),"",VLOOKUP($B73,[1]Mladší!$C$6:$U$100,5+$H$4,FALSE))</f>
        <v>5,51</v>
      </c>
      <c r="I73" s="73">
        <f>IF(ISERROR(VLOOKUP($B73,[1]Mladší!$C$6:$U$100,2,FALSE)),"",VLOOKUP($B73,[1]Mladší!$C$6:$U$100,5+$I$4,FALSE))</f>
        <v>5</v>
      </c>
      <c r="J73" s="73">
        <f>IF(ISERROR(VLOOKUP($B73,[1]Mladší!$C$6:$U$100,2,FALSE)),"",VLOOKUP($B73,[1]Mladší!$C$6:$U$100,5+$J$4,FALSE))</f>
        <v>12</v>
      </c>
      <c r="K73" s="73">
        <f>IF(ISERROR(VLOOKUP($B73,[1]Mladší!$C$6:$U$100,2,FALSE)),"",VLOOKUP($B73,[1]Mladší!$C$6:$U$100,5+$K$4,FALSE))</f>
        <v>1</v>
      </c>
      <c r="L73" s="73">
        <f>IF(ISERROR(VLOOKUP($B73,[1]Mladší!$C$6:$U$100,2,FALSE)),"",VLOOKUP($B73,[1]Mladší!$C$6:$U$100,5+$L$4,FALSE))</f>
        <v>2</v>
      </c>
      <c r="M73" s="80">
        <f>IF(ISERROR(VLOOKUP($B73,[1]Mladší!$C$6:$U$100,2,FALSE)),"",VLOOKUP($B73,[1]Mladší!$C$6:$U$100,12+$M$4,FALSE))</f>
        <v>29.400000000000013</v>
      </c>
      <c r="N73" s="81">
        <f>IF(ISERROR(VLOOKUP($B73,[1]Mladší!$C$6:$U$100,2,FALSE)),"",VLOOKUP($B73,[1]Mladší!$C$6:$U$100,12+$N$4,FALSE))</f>
        <v>40</v>
      </c>
      <c r="O73" s="82">
        <f>IF(ISERROR(VLOOKUP($B73,[1]Mladší!$C$6:$U$100,2,FALSE)),"",VLOOKUP($B73,[1]Mladší!$C$6:$U$100,12+$O$4,FALSE))</f>
        <v>49.800000000000004</v>
      </c>
      <c r="P73" s="81">
        <f>IF(ISERROR(VLOOKUP($B73,[1]Mladší!$C$6:$U$100,2,FALSE)),"",VLOOKUP($B73,[1]Mladší!$C$6:$U$100,12+$P$4,FALSE))</f>
        <v>100</v>
      </c>
      <c r="Q73" s="81">
        <f>IF(ISERROR(VLOOKUP($B73,[1]Mladší!$C$6:$U$100,2,FALSE)),"",VLOOKUP($B73,[1]Mladší!$C$6:$U$100,12+$Q$4,FALSE))</f>
        <v>48</v>
      </c>
      <c r="R73" s="81">
        <f>IF(ISERROR(VLOOKUP($B73,[1]Mladší!$C$6:$U$100,2,FALSE)),"",VLOOKUP($B73,[1]Mladší!$C$6:$U$100,12+$R$4,FALSE))</f>
        <v>20</v>
      </c>
      <c r="S73" s="83">
        <f>IF(ISERROR(VLOOKUP($B73,[1]Mladší!$C$6:$U$100,2,FALSE)),"",VLOOKUP($B73,[1]Mladší!$C$6:$U$100,12+$S$4,FALSE))</f>
        <v>40</v>
      </c>
      <c r="T73" s="79">
        <f>IF(ISERROR(VLOOKUP($B73,[1]Mladší!$C$6:$U$100,3,FALSE)),"",VLOOKUP($B73,[1]Mladší!$C$6:$U$100,5,FALSE))</f>
        <v>327.20000000000005</v>
      </c>
    </row>
    <row r="74" spans="1:20" ht="15.75" x14ac:dyDescent="0.25">
      <c r="A74" s="41">
        <f>IF(C74="","",A73+1)</f>
        <v>50</v>
      </c>
      <c r="B74" s="68">
        <v>50</v>
      </c>
      <c r="C74" s="69" t="str">
        <f>IF(ISERROR(VLOOKUP($B74,[1]Mladší!$C$6:$U$100,2,FALSE)),"",VLOOKUP($B74,[1]Mladší!$C$6:$U$100,2,FALSE))</f>
        <v>Moštěk Jonáš</v>
      </c>
      <c r="D74" s="70">
        <f>IF(ISERROR(VLOOKUP($B74,[1]Mladší!$C$6:$U$100,3,FALSE)),"",VLOOKUP($B74,[1]Mladší!$C$6:$U$100,4,FALSE))</f>
        <v>2018</v>
      </c>
      <c r="E74" s="71"/>
      <c r="F74" s="72" t="str">
        <f>IF(ISERROR(VLOOKUP($B74,[1]Mladší!$C$6:$U$100,2,FALSE)),"",VLOOKUP($B74,[1]Mladší!$C$6:$U$100,5+$F$4,FALSE))</f>
        <v>15,17</v>
      </c>
      <c r="G74" s="73">
        <f>IF(ISERROR(VLOOKUP($B74,[1]Mladší!$C$6:$U$100,2,FALSE)),"",VLOOKUP($B74,[1]Mladší!$C$6:$U$100,5+$G$4,FALSE))</f>
        <v>7</v>
      </c>
      <c r="H74" s="74" t="str">
        <f>IF(ISERROR(VLOOKUP($B74,[1]Mladší!$C$6:$U$100,2,FALSE)),"",VLOOKUP($B74,[1]Mladší!$C$6:$U$100,5+$H$4,FALSE))</f>
        <v>4,85</v>
      </c>
      <c r="I74" s="73">
        <f>IF(ISERROR(VLOOKUP($B74,[1]Mladší!$C$6:$U$100,2,FALSE)),"",VLOOKUP($B74,[1]Mladší!$C$6:$U$100,5+$I$4,FALSE))</f>
        <v>3</v>
      </c>
      <c r="J74" s="73">
        <f>IF(ISERROR(VLOOKUP($B74,[1]Mladší!$C$6:$U$100,2,FALSE)),"",VLOOKUP($B74,[1]Mladší!$C$6:$U$100,5+$J$4,FALSE))</f>
        <v>16</v>
      </c>
      <c r="K74" s="73">
        <f>IF(ISERROR(VLOOKUP($B74,[1]Mladší!$C$6:$U$100,2,FALSE)),"",VLOOKUP($B74,[1]Mladší!$C$6:$U$100,5+$K$4,FALSE))</f>
        <v>0</v>
      </c>
      <c r="L74" s="73">
        <f>IF(ISERROR(VLOOKUP($B74,[1]Mladší!$C$6:$U$100,2,FALSE)),"",VLOOKUP($B74,[1]Mladší!$C$6:$U$100,5+$L$4,FALSE))</f>
        <v>1</v>
      </c>
      <c r="M74" s="80">
        <f>IF(ISERROR(VLOOKUP($B74,[1]Mladší!$C$6:$U$100,2,FALSE)),"",VLOOKUP($B74,[1]Mladší!$C$6:$U$100,12+$M$4,FALSE))</f>
        <v>48.3</v>
      </c>
      <c r="N74" s="81">
        <f>IF(ISERROR(VLOOKUP($B74,[1]Mladší!$C$6:$U$100,2,FALSE)),"",VLOOKUP($B74,[1]Mladší!$C$6:$U$100,12+$N$4,FALSE))</f>
        <v>70</v>
      </c>
      <c r="O74" s="82">
        <f>IF(ISERROR(VLOOKUP($B74,[1]Mladší!$C$6:$U$100,2,FALSE)),"",VLOOKUP($B74,[1]Mladší!$C$6:$U$100,12+$O$4,FALSE))</f>
        <v>63.000000000000007</v>
      </c>
      <c r="P74" s="81">
        <f>IF(ISERROR(VLOOKUP($B74,[1]Mladší!$C$6:$U$100,2,FALSE)),"",VLOOKUP($B74,[1]Mladší!$C$6:$U$100,12+$P$4,FALSE))</f>
        <v>60</v>
      </c>
      <c r="Q74" s="81">
        <f>IF(ISERROR(VLOOKUP($B74,[1]Mladší!$C$6:$U$100,2,FALSE)),"",VLOOKUP($B74,[1]Mladší!$C$6:$U$100,12+$Q$4,FALSE))</f>
        <v>64</v>
      </c>
      <c r="R74" s="81">
        <f>IF(ISERROR(VLOOKUP($B74,[1]Mladší!$C$6:$U$100,2,FALSE)),"",VLOOKUP($B74,[1]Mladší!$C$6:$U$100,12+$R$4,FALSE))</f>
        <v>0</v>
      </c>
      <c r="S74" s="83">
        <f>IF(ISERROR(VLOOKUP($B74,[1]Mladší!$C$6:$U$100,2,FALSE)),"",VLOOKUP($B74,[1]Mladší!$C$6:$U$100,12+$S$4,FALSE))</f>
        <v>20</v>
      </c>
      <c r="T74" s="79">
        <f>IF(ISERROR(VLOOKUP($B74,[1]Mladší!$C$6:$U$100,3,FALSE)),"",VLOOKUP($B74,[1]Mladší!$C$6:$U$100,5,FALSE))</f>
        <v>325.3</v>
      </c>
    </row>
    <row r="75" spans="1:20" ht="15.75" x14ac:dyDescent="0.25">
      <c r="A75" s="41">
        <f>IF(C75="","",A74+1)</f>
        <v>51</v>
      </c>
      <c r="B75" s="68">
        <v>51</v>
      </c>
      <c r="C75" s="69" t="str">
        <f>IF(ISERROR(VLOOKUP($B75,[1]Mladší!$C$6:$U$100,2,FALSE)),"",VLOOKUP($B75,[1]Mladší!$C$6:$U$100,2,FALSE))</f>
        <v>Hladký Matěj</v>
      </c>
      <c r="D75" s="70">
        <f>IF(ISERROR(VLOOKUP($B75,[1]Mladší!$C$6:$U$100,3,FALSE)),"",VLOOKUP($B75,[1]Mladší!$C$6:$U$100,4,FALSE))</f>
        <v>2020</v>
      </c>
      <c r="E75" s="71"/>
      <c r="F75" s="72" t="str">
        <f>IF(ISERROR(VLOOKUP($B75,[1]Mladší!$C$6:$U$100,2,FALSE)),"",VLOOKUP($B75,[1]Mladší!$C$6:$U$100,5+$F$4,FALSE))</f>
        <v>15,84</v>
      </c>
      <c r="G75" s="73">
        <f>IF(ISERROR(VLOOKUP($B75,[1]Mladší!$C$6:$U$100,2,FALSE)),"",VLOOKUP($B75,[1]Mladší!$C$6:$U$100,5+$G$4,FALSE))</f>
        <v>5</v>
      </c>
      <c r="H75" s="74" t="str">
        <f>IF(ISERROR(VLOOKUP($B75,[1]Mladší!$C$6:$U$100,2,FALSE)),"",VLOOKUP($B75,[1]Mladší!$C$6:$U$100,5+$H$4,FALSE))</f>
        <v>6,23</v>
      </c>
      <c r="I75" s="73">
        <f>IF(ISERROR(VLOOKUP($B75,[1]Mladší!$C$6:$U$100,2,FALSE)),"",VLOOKUP($B75,[1]Mladší!$C$6:$U$100,5+$I$4,FALSE))</f>
        <v>3</v>
      </c>
      <c r="J75" s="73">
        <f>IF(ISERROR(VLOOKUP($B75,[1]Mladší!$C$6:$U$100,2,FALSE)),"",VLOOKUP($B75,[1]Mladší!$C$6:$U$100,5+$J$4,FALSE))</f>
        <v>7</v>
      </c>
      <c r="K75" s="73">
        <f>IF(ISERROR(VLOOKUP($B75,[1]Mladší!$C$6:$U$100,2,FALSE)),"",VLOOKUP($B75,[1]Mladší!$C$6:$U$100,5+$K$4,FALSE))</f>
        <v>2</v>
      </c>
      <c r="L75" s="73">
        <f>IF(ISERROR(VLOOKUP($B75,[1]Mladší!$C$6:$U$100,2,FALSE)),"",VLOOKUP($B75,[1]Mladší!$C$6:$U$100,5+$L$4,FALSE))</f>
        <v>3</v>
      </c>
      <c r="M75" s="75">
        <f>IF(ISERROR(VLOOKUP($B75,[1]Mladší!$C$6:$U$100,2,FALSE)),"",VLOOKUP($B75,[1]Mladší!$C$6:$U$100,12+$M$4,FALSE))</f>
        <v>41.6</v>
      </c>
      <c r="N75" s="76">
        <f>IF(ISERROR(VLOOKUP($B75,[1]Mladší!$C$6:$U$100,2,FALSE)),"",VLOOKUP($B75,[1]Mladší!$C$6:$U$100,12+$N$4,FALSE))</f>
        <v>50</v>
      </c>
      <c r="O75" s="77">
        <f>IF(ISERROR(VLOOKUP($B75,[1]Mladší!$C$6:$U$100,2,FALSE)),"",VLOOKUP($B75,[1]Mladší!$C$6:$U$100,12+$O$4,FALSE))</f>
        <v>35.399999999999991</v>
      </c>
      <c r="P75" s="76">
        <f>IF(ISERROR(VLOOKUP($B75,[1]Mladší!$C$6:$U$100,2,FALSE)),"",VLOOKUP($B75,[1]Mladší!$C$6:$U$100,12+$P$4,FALSE))</f>
        <v>60</v>
      </c>
      <c r="Q75" s="76">
        <f>IF(ISERROR(VLOOKUP($B75,[1]Mladší!$C$6:$U$100,2,FALSE)),"",VLOOKUP($B75,[1]Mladší!$C$6:$U$100,12+$Q$4,FALSE))</f>
        <v>28</v>
      </c>
      <c r="R75" s="76">
        <f>IF(ISERROR(VLOOKUP($B75,[1]Mladší!$C$6:$U$100,2,FALSE)),"",VLOOKUP($B75,[1]Mladší!$C$6:$U$100,12+$R$4,FALSE))</f>
        <v>40</v>
      </c>
      <c r="S75" s="78">
        <f>IF(ISERROR(VLOOKUP($B75,[1]Mladší!$C$6:$U$100,2,FALSE)),"",VLOOKUP($B75,[1]Mladší!$C$6:$U$100,12+$S$4,FALSE))</f>
        <v>60</v>
      </c>
      <c r="T75" s="79">
        <f>IF(ISERROR(VLOOKUP($B75,[1]Mladší!$C$6:$U$100,3,FALSE)),"",VLOOKUP($B75,[1]Mladší!$C$6:$U$100,5,FALSE))</f>
        <v>315</v>
      </c>
    </row>
    <row r="76" spans="1:20" ht="15.75" x14ac:dyDescent="0.25">
      <c r="A76" s="41">
        <f>IF(C76="","",A75+1)</f>
        <v>52</v>
      </c>
      <c r="B76" s="68">
        <v>52</v>
      </c>
      <c r="C76" s="69" t="str">
        <f>IF(ISERROR(VLOOKUP($B76,[1]Mladší!$C$6:$U$100,2,FALSE)),"",VLOOKUP($B76,[1]Mladší!$C$6:$U$100,2,FALSE))</f>
        <v>Veselý Filip</v>
      </c>
      <c r="D76" s="70">
        <f>IF(ISERROR(VLOOKUP($B76,[1]Mladší!$C$6:$U$100,3,FALSE)),"",VLOOKUP($B76,[1]Mladší!$C$6:$U$100,4,FALSE))</f>
        <v>2021</v>
      </c>
      <c r="E76" s="71"/>
      <c r="F76" s="72" t="str">
        <f>IF(ISERROR(VLOOKUP($B76,[1]Mladší!$C$6:$U$100,2,FALSE)),"",VLOOKUP($B76,[1]Mladší!$C$6:$U$100,5+$F$4,FALSE))</f>
        <v>18,4</v>
      </c>
      <c r="G76" s="73">
        <f>IF(ISERROR(VLOOKUP($B76,[1]Mladší!$C$6:$U$100,2,FALSE)),"",VLOOKUP($B76,[1]Mladší!$C$6:$U$100,5+$G$4,FALSE))</f>
        <v>4</v>
      </c>
      <c r="H76" s="74" t="str">
        <f>IF(ISERROR(VLOOKUP($B76,[1]Mladší!$C$6:$U$100,2,FALSE)),"",VLOOKUP($B76,[1]Mladší!$C$6:$U$100,5+$H$4,FALSE))</f>
        <v>9,18</v>
      </c>
      <c r="I76" s="73">
        <f>IF(ISERROR(VLOOKUP($B76,[1]Mladší!$C$6:$U$100,2,FALSE)),"",VLOOKUP($B76,[1]Mladší!$C$6:$U$100,5+$I$4,FALSE))</f>
        <v>5</v>
      </c>
      <c r="J76" s="73">
        <f>IF(ISERROR(VLOOKUP($B76,[1]Mladší!$C$6:$U$100,2,FALSE)),"",VLOOKUP($B76,[1]Mladší!$C$6:$U$100,5+$J$4,FALSE))</f>
        <v>9</v>
      </c>
      <c r="K76" s="73">
        <f>IF(ISERROR(VLOOKUP($B76,[1]Mladší!$C$6:$U$100,2,FALSE)),"",VLOOKUP($B76,[1]Mladší!$C$6:$U$100,5+$K$4,FALSE))</f>
        <v>1</v>
      </c>
      <c r="L76" s="73">
        <f>IF(ISERROR(VLOOKUP($B76,[1]Mladší!$C$6:$U$100,2,FALSE)),"",VLOOKUP($B76,[1]Mladší!$C$6:$U$100,5+$L$4,FALSE))</f>
        <v>3</v>
      </c>
      <c r="M76" s="75">
        <f>IF(ISERROR(VLOOKUP($B76,[1]Mladší!$C$6:$U$100,2,FALSE)),"",VLOOKUP($B76,[1]Mladší!$C$6:$U$100,12+$M$4,FALSE))</f>
        <v>16.000000000000014</v>
      </c>
      <c r="N76" s="76">
        <f>IF(ISERROR(VLOOKUP($B76,[1]Mladší!$C$6:$U$100,2,FALSE)),"",VLOOKUP($B76,[1]Mladší!$C$6:$U$100,12+$N$4,FALSE))</f>
        <v>40</v>
      </c>
      <c r="O76" s="77">
        <f>IF(ISERROR(VLOOKUP($B76,[1]Mladší!$C$6:$U$100,2,FALSE)),"",VLOOKUP($B76,[1]Mladší!$C$6:$U$100,12+$O$4,FALSE))</f>
        <v>0</v>
      </c>
      <c r="P76" s="76">
        <f>IF(ISERROR(VLOOKUP($B76,[1]Mladší!$C$6:$U$100,2,FALSE)),"",VLOOKUP($B76,[1]Mladší!$C$6:$U$100,12+$P$4,FALSE))</f>
        <v>100</v>
      </c>
      <c r="Q76" s="76">
        <f>IF(ISERROR(VLOOKUP($B76,[1]Mladší!$C$6:$U$100,2,FALSE)),"",VLOOKUP($B76,[1]Mladší!$C$6:$U$100,12+$Q$4,FALSE))</f>
        <v>36</v>
      </c>
      <c r="R76" s="76">
        <f>IF(ISERROR(VLOOKUP($B76,[1]Mladší!$C$6:$U$100,2,FALSE)),"",VLOOKUP($B76,[1]Mladší!$C$6:$U$100,12+$R$4,FALSE))</f>
        <v>20</v>
      </c>
      <c r="S76" s="78">
        <f>IF(ISERROR(VLOOKUP($B76,[1]Mladší!$C$6:$U$100,2,FALSE)),"",VLOOKUP($B76,[1]Mladší!$C$6:$U$100,12+$S$4,FALSE))</f>
        <v>60</v>
      </c>
      <c r="T76" s="79">
        <f>IF(ISERROR(VLOOKUP($B76,[1]Mladší!$C$6:$U$100,3,FALSE)),"",VLOOKUP($B76,[1]Mladší!$C$6:$U$100,5,FALSE))</f>
        <v>272</v>
      </c>
    </row>
    <row r="77" spans="1:20" ht="15.75" x14ac:dyDescent="0.25">
      <c r="A77" s="41">
        <f>IF(C77="","",A76+1)</f>
        <v>53</v>
      </c>
      <c r="B77" s="68">
        <v>53</v>
      </c>
      <c r="C77" s="69" t="str">
        <f>IF(ISERROR(VLOOKUP($B77,[1]Mladší!$C$6:$U$100,2,FALSE)),"",VLOOKUP($B77,[1]Mladší!$C$6:$U$100,2,FALSE))</f>
        <v>Lajsek Radim</v>
      </c>
      <c r="D77" s="70">
        <f>IF(ISERROR(VLOOKUP($B77,[1]Mladší!$C$6:$U$100,3,FALSE)),"",VLOOKUP($B77,[1]Mladší!$C$6:$U$100,4,FALSE))</f>
        <v>2021</v>
      </c>
      <c r="E77" s="71"/>
      <c r="F77" s="72" t="str">
        <f>IF(ISERROR(VLOOKUP($B77,[1]Mladší!$C$6:$U$100,2,FALSE)),"",VLOOKUP($B77,[1]Mladší!$C$6:$U$100,5+$F$4,FALSE))</f>
        <v>17,96</v>
      </c>
      <c r="G77" s="73">
        <f>IF(ISERROR(VLOOKUP($B77,[1]Mladší!$C$6:$U$100,2,FALSE)),"",VLOOKUP($B77,[1]Mladší!$C$6:$U$100,5+$G$4,FALSE))</f>
        <v>11</v>
      </c>
      <c r="H77" s="74" t="str">
        <f>IF(ISERROR(VLOOKUP($B77,[1]Mladší!$C$6:$U$100,2,FALSE)),"",VLOOKUP($B77,[1]Mladší!$C$6:$U$100,5+$H$4,FALSE))</f>
        <v>6,4</v>
      </c>
      <c r="I77" s="73">
        <f>IF(ISERROR(VLOOKUP($B77,[1]Mladší!$C$6:$U$100,2,FALSE)),"",VLOOKUP($B77,[1]Mladší!$C$6:$U$100,5+$I$4,FALSE))</f>
        <v>2</v>
      </c>
      <c r="J77" s="73">
        <f>IF(ISERROR(VLOOKUP($B77,[1]Mladší!$C$6:$U$100,2,FALSE)),"",VLOOKUP($B77,[1]Mladší!$C$6:$U$100,5+$J$4,FALSE))</f>
        <v>15</v>
      </c>
      <c r="K77" s="73">
        <f>IF(ISERROR(VLOOKUP($B77,[1]Mladší!$C$6:$U$100,2,FALSE)),"",VLOOKUP($B77,[1]Mladší!$C$6:$U$100,5+$K$4,FALSE))</f>
        <v>0</v>
      </c>
      <c r="L77" s="73">
        <f>IF(ISERROR(VLOOKUP($B77,[1]Mladší!$C$6:$U$100,2,FALSE)),"",VLOOKUP($B77,[1]Mladší!$C$6:$U$100,5+$L$4,FALSE))</f>
        <v>0</v>
      </c>
      <c r="M77" s="75">
        <f>IF(ISERROR(VLOOKUP($B77,[1]Mladší!$C$6:$U$100,2,FALSE)),"",VLOOKUP($B77,[1]Mladší!$C$6:$U$100,12+$M$4,FALSE))</f>
        <v>20.399999999999991</v>
      </c>
      <c r="N77" s="76">
        <f>IF(ISERROR(VLOOKUP($B77,[1]Mladší!$C$6:$U$100,2,FALSE)),"",VLOOKUP($B77,[1]Mladší!$C$6:$U$100,12+$N$4,FALSE))</f>
        <v>110</v>
      </c>
      <c r="O77" s="77">
        <f>IF(ISERROR(VLOOKUP($B77,[1]Mladší!$C$6:$U$100,2,FALSE)),"",VLOOKUP($B77,[1]Mladší!$C$6:$U$100,12+$O$4,FALSE))</f>
        <v>31.999999999999993</v>
      </c>
      <c r="P77" s="76">
        <f>IF(ISERROR(VLOOKUP($B77,[1]Mladší!$C$6:$U$100,2,FALSE)),"",VLOOKUP($B77,[1]Mladší!$C$6:$U$100,12+$P$4,FALSE))</f>
        <v>40</v>
      </c>
      <c r="Q77" s="76">
        <f>IF(ISERROR(VLOOKUP($B77,[1]Mladší!$C$6:$U$100,2,FALSE)),"",VLOOKUP($B77,[1]Mladší!$C$6:$U$100,12+$Q$4,FALSE))</f>
        <v>60</v>
      </c>
      <c r="R77" s="76">
        <f>IF(ISERROR(VLOOKUP($B77,[1]Mladší!$C$6:$U$100,2,FALSE)),"",VLOOKUP($B77,[1]Mladší!$C$6:$U$100,12+$R$4,FALSE))</f>
        <v>0</v>
      </c>
      <c r="S77" s="78">
        <f>IF(ISERROR(VLOOKUP($B77,[1]Mladší!$C$6:$U$100,2,FALSE)),"",VLOOKUP($B77,[1]Mladší!$C$6:$U$100,12+$S$4,FALSE))</f>
        <v>0</v>
      </c>
      <c r="T77" s="79">
        <f>IF(ISERROR(VLOOKUP($B77,[1]Mladší!$C$6:$U$100,3,FALSE)),"",VLOOKUP($B77,[1]Mladší!$C$6:$U$100,5,FALSE))</f>
        <v>262.39999999999998</v>
      </c>
    </row>
    <row r="78" spans="1:20" ht="15.75" x14ac:dyDescent="0.25">
      <c r="A78" s="41">
        <f>IF(C78="","",A77+1)</f>
        <v>54</v>
      </c>
      <c r="B78" s="68">
        <v>54</v>
      </c>
      <c r="C78" s="69" t="str">
        <f>IF(ISERROR(VLOOKUP($B78,[1]Mladší!$C$6:$U$100,2,FALSE)),"",VLOOKUP($B78,[1]Mladší!$C$6:$U$100,2,FALSE))</f>
        <v>Píža Ondřej</v>
      </c>
      <c r="D78" s="70">
        <f>IF(ISERROR(VLOOKUP($B78,[1]Mladší!$C$6:$U$100,3,FALSE)),"",VLOOKUP($B78,[1]Mladší!$C$6:$U$100,4,FALSE))</f>
        <v>2021</v>
      </c>
      <c r="E78" s="71"/>
      <c r="F78" s="72" t="str">
        <f>IF(ISERROR(VLOOKUP($B78,[1]Mladší!$C$6:$U$100,2,FALSE)),"",VLOOKUP($B78,[1]Mladší!$C$6:$U$100,5+$F$4,FALSE))</f>
        <v>18,56</v>
      </c>
      <c r="G78" s="73">
        <f>IF(ISERROR(VLOOKUP($B78,[1]Mladší!$C$6:$U$100,2,FALSE)),"",VLOOKUP($B78,[1]Mladší!$C$6:$U$100,5+$G$4,FALSE))</f>
        <v>5</v>
      </c>
      <c r="H78" s="74" t="str">
        <f>IF(ISERROR(VLOOKUP($B78,[1]Mladší!$C$6:$U$100,2,FALSE)),"",VLOOKUP($B78,[1]Mladší!$C$6:$U$100,5+$H$4,FALSE))</f>
        <v>5,63</v>
      </c>
      <c r="I78" s="73">
        <f>IF(ISERROR(VLOOKUP($B78,[1]Mladší!$C$6:$U$100,2,FALSE)),"",VLOOKUP($B78,[1]Mladší!$C$6:$U$100,5+$I$4,FALSE))</f>
        <v>5</v>
      </c>
      <c r="J78" s="73">
        <f>IF(ISERROR(VLOOKUP($B78,[1]Mladší!$C$6:$U$100,2,FALSE)),"",VLOOKUP($B78,[1]Mladší!$C$6:$U$100,5+$J$4,FALSE))</f>
        <v>10</v>
      </c>
      <c r="K78" s="73">
        <f>IF(ISERROR(VLOOKUP($B78,[1]Mladší!$C$6:$U$100,2,FALSE)),"",VLOOKUP($B78,[1]Mladší!$C$6:$U$100,5+$K$4,FALSE))</f>
        <v>0</v>
      </c>
      <c r="L78" s="73">
        <f>IF(ISERROR(VLOOKUP($B78,[1]Mladší!$C$6:$U$100,2,FALSE)),"",VLOOKUP($B78,[1]Mladší!$C$6:$U$100,5+$L$4,FALSE))</f>
        <v>0</v>
      </c>
      <c r="M78" s="75">
        <f>IF(ISERROR(VLOOKUP($B78,[1]Mladší!$C$6:$U$100,2,FALSE)),"",VLOOKUP($B78,[1]Mladší!$C$6:$U$100,12+$M$4,FALSE))</f>
        <v>14.400000000000013</v>
      </c>
      <c r="N78" s="76">
        <f>IF(ISERROR(VLOOKUP($B78,[1]Mladší!$C$6:$U$100,2,FALSE)),"",VLOOKUP($B78,[1]Mladší!$C$6:$U$100,12+$N$4,FALSE))</f>
        <v>50</v>
      </c>
      <c r="O78" s="77">
        <f>IF(ISERROR(VLOOKUP($B78,[1]Mladší!$C$6:$U$100,2,FALSE)),"",VLOOKUP($B78,[1]Mladší!$C$6:$U$100,12+$O$4,FALSE))</f>
        <v>47.400000000000006</v>
      </c>
      <c r="P78" s="76">
        <f>IF(ISERROR(VLOOKUP($B78,[1]Mladší!$C$6:$U$100,2,FALSE)),"",VLOOKUP($B78,[1]Mladší!$C$6:$U$100,12+$P$4,FALSE))</f>
        <v>100</v>
      </c>
      <c r="Q78" s="76">
        <f>IF(ISERROR(VLOOKUP($B78,[1]Mladší!$C$6:$U$100,2,FALSE)),"",VLOOKUP($B78,[1]Mladší!$C$6:$U$100,12+$Q$4,FALSE))</f>
        <v>40</v>
      </c>
      <c r="R78" s="76">
        <f>IF(ISERROR(VLOOKUP($B78,[1]Mladší!$C$6:$U$100,2,FALSE)),"",VLOOKUP($B78,[1]Mladší!$C$6:$U$100,12+$R$4,FALSE))</f>
        <v>0</v>
      </c>
      <c r="S78" s="78">
        <f>IF(ISERROR(VLOOKUP($B78,[1]Mladší!$C$6:$U$100,2,FALSE)),"",VLOOKUP($B78,[1]Mladší!$C$6:$U$100,12+$S$4,FALSE))</f>
        <v>0</v>
      </c>
      <c r="T78" s="79">
        <f>IF(ISERROR(VLOOKUP($B78,[1]Mladší!$C$6:$U$100,3,FALSE)),"",VLOOKUP($B78,[1]Mladší!$C$6:$U$100,5,FALSE))</f>
        <v>251.8</v>
      </c>
    </row>
    <row r="79" spans="1:20" ht="15.75" x14ac:dyDescent="0.25">
      <c r="A79" s="41">
        <f>IF(C79="","",A78+1)</f>
        <v>55</v>
      </c>
      <c r="B79" s="68">
        <v>55</v>
      </c>
      <c r="C79" s="69" t="str">
        <f>IF(ISERROR(VLOOKUP($B79,[1]Mladší!$C$6:$U$100,2,FALSE)),"",VLOOKUP($B79,[1]Mladší!$C$6:$U$100,2,FALSE))</f>
        <v>Coufalík Damián</v>
      </c>
      <c r="D79" s="70">
        <f>IF(ISERROR(VLOOKUP($B79,[1]Mladší!$C$6:$U$100,3,FALSE)),"",VLOOKUP($B79,[1]Mladší!$C$6:$U$100,4,FALSE))</f>
        <v>2020</v>
      </c>
      <c r="E79" s="71"/>
      <c r="F79" s="72" t="str">
        <f>IF(ISERROR(VLOOKUP($B79,[1]Mladší!$C$6:$U$100,2,FALSE)),"",VLOOKUP($B79,[1]Mladší!$C$6:$U$100,5+$F$4,FALSE))</f>
        <v>16,38</v>
      </c>
      <c r="G79" s="73">
        <f>IF(ISERROR(VLOOKUP($B79,[1]Mladší!$C$6:$U$100,2,FALSE)),"",VLOOKUP($B79,[1]Mladší!$C$6:$U$100,5+$G$4,FALSE))</f>
        <v>5</v>
      </c>
      <c r="H79" s="74" t="str">
        <f>IF(ISERROR(VLOOKUP($B79,[1]Mladší!$C$6:$U$100,2,FALSE)),"",VLOOKUP($B79,[1]Mladší!$C$6:$U$100,5+$H$4,FALSE))</f>
        <v>6,08</v>
      </c>
      <c r="I79" s="73">
        <f>IF(ISERROR(VLOOKUP($B79,[1]Mladší!$C$6:$U$100,2,FALSE)),"",VLOOKUP($B79,[1]Mladší!$C$6:$U$100,5+$I$4,FALSE))</f>
        <v>3</v>
      </c>
      <c r="J79" s="73">
        <f>IF(ISERROR(VLOOKUP($B79,[1]Mladší!$C$6:$U$100,2,FALSE)),"",VLOOKUP($B79,[1]Mladší!$C$6:$U$100,5+$J$4,FALSE))</f>
        <v>10</v>
      </c>
      <c r="K79" s="73">
        <f>IF(ISERROR(VLOOKUP($B79,[1]Mladší!$C$6:$U$100,2,FALSE)),"",VLOOKUP($B79,[1]Mladší!$C$6:$U$100,5+$K$4,FALSE))</f>
        <v>0</v>
      </c>
      <c r="L79" s="73">
        <f>IF(ISERROR(VLOOKUP($B79,[1]Mladší!$C$6:$U$100,2,FALSE)),"",VLOOKUP($B79,[1]Mladší!$C$6:$U$100,5+$L$4,FALSE))</f>
        <v>1</v>
      </c>
      <c r="M79" s="75">
        <f>IF(ISERROR(VLOOKUP($B79,[1]Mladší!$C$6:$U$100,2,FALSE)),"",VLOOKUP($B79,[1]Mladší!$C$6:$U$100,12+$M$4,FALSE))</f>
        <v>36.20000000000001</v>
      </c>
      <c r="N79" s="76">
        <f>IF(ISERROR(VLOOKUP($B79,[1]Mladší!$C$6:$U$100,2,FALSE)),"",VLOOKUP($B79,[1]Mladší!$C$6:$U$100,12+$N$4,FALSE))</f>
        <v>50</v>
      </c>
      <c r="O79" s="77">
        <f>IF(ISERROR(VLOOKUP($B79,[1]Mladší!$C$6:$U$100,2,FALSE)),"",VLOOKUP($B79,[1]Mladší!$C$6:$U$100,12+$O$4,FALSE))</f>
        <v>38.4</v>
      </c>
      <c r="P79" s="76">
        <f>IF(ISERROR(VLOOKUP($B79,[1]Mladší!$C$6:$U$100,2,FALSE)),"",VLOOKUP($B79,[1]Mladší!$C$6:$U$100,12+$P$4,FALSE))</f>
        <v>60</v>
      </c>
      <c r="Q79" s="76">
        <f>IF(ISERROR(VLOOKUP($B79,[1]Mladší!$C$6:$U$100,2,FALSE)),"",VLOOKUP($B79,[1]Mladší!$C$6:$U$100,12+$Q$4,FALSE))</f>
        <v>40</v>
      </c>
      <c r="R79" s="76">
        <f>IF(ISERROR(VLOOKUP($B79,[1]Mladší!$C$6:$U$100,2,FALSE)),"",VLOOKUP($B79,[1]Mladší!$C$6:$U$100,12+$R$4,FALSE))</f>
        <v>0</v>
      </c>
      <c r="S79" s="78">
        <f>IF(ISERROR(VLOOKUP($B79,[1]Mladší!$C$6:$U$100,2,FALSE)),"",VLOOKUP($B79,[1]Mladší!$C$6:$U$100,12+$S$4,FALSE))</f>
        <v>20</v>
      </c>
      <c r="T79" s="79">
        <f>IF(ISERROR(VLOOKUP($B79,[1]Mladší!$C$6:$U$100,3,FALSE)),"",VLOOKUP($B79,[1]Mladší!$C$6:$U$100,5,FALSE))</f>
        <v>244.60000000000002</v>
      </c>
    </row>
    <row r="80" spans="1:20" ht="15.75" x14ac:dyDescent="0.25">
      <c r="A80" s="41">
        <f>IF(C80="","",A79+1)</f>
        <v>56</v>
      </c>
      <c r="B80" s="68">
        <v>56</v>
      </c>
      <c r="C80" s="69" t="str">
        <f>IF(ISERROR(VLOOKUP($B80,[1]Mladší!$C$6:$U$100,2,FALSE)),"",VLOOKUP($B80,[1]Mladší!$C$6:$U$100,2,FALSE))</f>
        <v>Fiala Ignác</v>
      </c>
      <c r="D80" s="70">
        <f>IF(ISERROR(VLOOKUP($B80,[1]Mladší!$C$6:$U$100,3,FALSE)),"",VLOOKUP($B80,[1]Mladší!$C$6:$U$100,4,FALSE))</f>
        <v>2020</v>
      </c>
      <c r="E80" s="71"/>
      <c r="F80" s="72" t="str">
        <f>IF(ISERROR(VLOOKUP($B80,[1]Mladší!$C$6:$U$100,2,FALSE)),"",VLOOKUP($B80,[1]Mladší!$C$6:$U$100,5+$F$4,FALSE))</f>
        <v>18,94</v>
      </c>
      <c r="G80" s="73">
        <f>IF(ISERROR(VLOOKUP($B80,[1]Mladší!$C$6:$U$100,2,FALSE)),"",VLOOKUP($B80,[1]Mladší!$C$6:$U$100,5+$G$4,FALSE))</f>
        <v>6</v>
      </c>
      <c r="H80" s="74" t="str">
        <f>IF(ISERROR(VLOOKUP($B80,[1]Mladší!$C$6:$U$100,2,FALSE)),"",VLOOKUP($B80,[1]Mladší!$C$6:$U$100,5+$H$4,FALSE))</f>
        <v>7,36</v>
      </c>
      <c r="I80" s="73">
        <f>IF(ISERROR(VLOOKUP($B80,[1]Mladší!$C$6:$U$100,2,FALSE)),"",VLOOKUP($B80,[1]Mladší!$C$6:$U$100,5+$I$4,FALSE))</f>
        <v>4</v>
      </c>
      <c r="J80" s="73">
        <f>IF(ISERROR(VLOOKUP($B80,[1]Mladší!$C$6:$U$100,2,FALSE)),"",VLOOKUP($B80,[1]Mladší!$C$6:$U$100,5+$J$4,FALSE))</f>
        <v>10</v>
      </c>
      <c r="K80" s="73">
        <f>IF(ISERROR(VLOOKUP($B80,[1]Mladší!$C$6:$U$100,2,FALSE)),"",VLOOKUP($B80,[1]Mladší!$C$6:$U$100,5+$K$4,FALSE))</f>
        <v>2</v>
      </c>
      <c r="L80" s="73">
        <f>IF(ISERROR(VLOOKUP($B80,[1]Mladší!$C$6:$U$100,2,FALSE)),"",VLOOKUP($B80,[1]Mladší!$C$6:$U$100,5+$L$4,FALSE))</f>
        <v>0</v>
      </c>
      <c r="M80" s="75">
        <f>IF(ISERROR(VLOOKUP($B80,[1]Mladší!$C$6:$U$100,2,FALSE)),"",VLOOKUP($B80,[1]Mladší!$C$6:$U$100,12+$M$4,FALSE))</f>
        <v>10.599999999999987</v>
      </c>
      <c r="N80" s="76">
        <f>IF(ISERROR(VLOOKUP($B80,[1]Mladší!$C$6:$U$100,2,FALSE)),"",VLOOKUP($B80,[1]Mladší!$C$6:$U$100,12+$N$4,FALSE))</f>
        <v>60</v>
      </c>
      <c r="O80" s="77">
        <f>IF(ISERROR(VLOOKUP($B80,[1]Mladší!$C$6:$U$100,2,FALSE)),"",VLOOKUP($B80,[1]Mladší!$C$6:$U$100,12+$O$4,FALSE))</f>
        <v>12.799999999999994</v>
      </c>
      <c r="P80" s="76">
        <f>IF(ISERROR(VLOOKUP($B80,[1]Mladší!$C$6:$U$100,2,FALSE)),"",VLOOKUP($B80,[1]Mladší!$C$6:$U$100,12+$P$4,FALSE))</f>
        <v>80</v>
      </c>
      <c r="Q80" s="76">
        <f>IF(ISERROR(VLOOKUP($B80,[1]Mladší!$C$6:$U$100,2,FALSE)),"",VLOOKUP($B80,[1]Mladší!$C$6:$U$100,12+$Q$4,FALSE))</f>
        <v>40</v>
      </c>
      <c r="R80" s="76">
        <f>IF(ISERROR(VLOOKUP($B80,[1]Mladší!$C$6:$U$100,2,FALSE)),"",VLOOKUP($B80,[1]Mladší!$C$6:$U$100,12+$R$4,FALSE))</f>
        <v>40</v>
      </c>
      <c r="S80" s="78">
        <f>IF(ISERROR(VLOOKUP($B80,[1]Mladší!$C$6:$U$100,2,FALSE)),"",VLOOKUP($B80,[1]Mladší!$C$6:$U$100,12+$S$4,FALSE))</f>
        <v>0</v>
      </c>
      <c r="T80" s="79">
        <f>IF(ISERROR(VLOOKUP($B80,[1]Mladší!$C$6:$U$100,3,FALSE)),"",VLOOKUP($B80,[1]Mladší!$C$6:$U$100,5,FALSE))</f>
        <v>243.39999999999998</v>
      </c>
    </row>
    <row r="81" spans="1:20" ht="15.75" x14ac:dyDescent="0.25">
      <c r="A81" s="41">
        <f>IF(C81="","",A80+1)</f>
        <v>57</v>
      </c>
      <c r="B81" s="68">
        <v>57</v>
      </c>
      <c r="C81" s="69" t="str">
        <f>IF(ISERROR(VLOOKUP($B81,[1]Mladší!$C$6:$U$100,2,FALSE)),"",VLOOKUP($B81,[1]Mladší!$C$6:$U$100,2,FALSE))</f>
        <v>Buchta Václav</v>
      </c>
      <c r="D81" s="70">
        <f>IF(ISERROR(VLOOKUP($B81,[1]Mladší!$C$6:$U$100,3,FALSE)),"",VLOOKUP($B81,[1]Mladší!$C$6:$U$100,4,FALSE))</f>
        <v>2020</v>
      </c>
      <c r="E81" s="71"/>
      <c r="F81" s="72" t="str">
        <f>IF(ISERROR(VLOOKUP($B81,[1]Mladší!$C$6:$U$100,2,FALSE)),"",VLOOKUP($B81,[1]Mladší!$C$6:$U$100,5+$F$4,FALSE))</f>
        <v>17,75</v>
      </c>
      <c r="G81" s="73">
        <f>IF(ISERROR(VLOOKUP($B81,[1]Mladší!$C$6:$U$100,2,FALSE)),"",VLOOKUP($B81,[1]Mladší!$C$6:$U$100,5+$G$4,FALSE))</f>
        <v>7</v>
      </c>
      <c r="H81" s="74" t="str">
        <f>IF(ISERROR(VLOOKUP($B81,[1]Mladší!$C$6:$U$100,2,FALSE)),"",VLOOKUP($B81,[1]Mladší!$C$6:$U$100,5+$H$4,FALSE))</f>
        <v>6,13</v>
      </c>
      <c r="I81" s="73">
        <f>IF(ISERROR(VLOOKUP($B81,[1]Mladší!$C$6:$U$100,2,FALSE)),"",VLOOKUP($B81,[1]Mladší!$C$6:$U$100,5+$I$4,FALSE))</f>
        <v>3</v>
      </c>
      <c r="J81" s="73">
        <f>IF(ISERROR(VLOOKUP($B81,[1]Mladší!$C$6:$U$100,2,FALSE)),"",VLOOKUP($B81,[1]Mladší!$C$6:$U$100,5+$J$4,FALSE))</f>
        <v>11</v>
      </c>
      <c r="K81" s="73">
        <f>IF(ISERROR(VLOOKUP($B81,[1]Mladší!$C$6:$U$100,2,FALSE)),"",VLOOKUP($B81,[1]Mladší!$C$6:$U$100,5+$K$4,FALSE))</f>
        <v>0</v>
      </c>
      <c r="L81" s="73">
        <f>IF(ISERROR(VLOOKUP($B81,[1]Mladší!$C$6:$U$100,2,FALSE)),"",VLOOKUP($B81,[1]Mladší!$C$6:$U$100,5+$L$4,FALSE))</f>
        <v>0</v>
      </c>
      <c r="M81" s="75">
        <f>IF(ISERROR(VLOOKUP($B81,[1]Mladší!$C$6:$U$100,2,FALSE)),"",VLOOKUP($B81,[1]Mladší!$C$6:$U$100,12+$M$4,FALSE))</f>
        <v>22.5</v>
      </c>
      <c r="N81" s="76">
        <f>IF(ISERROR(VLOOKUP($B81,[1]Mladší!$C$6:$U$100,2,FALSE)),"",VLOOKUP($B81,[1]Mladší!$C$6:$U$100,12+$N$4,FALSE))</f>
        <v>70</v>
      </c>
      <c r="O81" s="77">
        <f>IF(ISERROR(VLOOKUP($B81,[1]Mladší!$C$6:$U$100,2,FALSE)),"",VLOOKUP($B81,[1]Mladší!$C$6:$U$100,12+$O$4,FALSE))</f>
        <v>37.400000000000006</v>
      </c>
      <c r="P81" s="76">
        <f>IF(ISERROR(VLOOKUP($B81,[1]Mladší!$C$6:$U$100,2,FALSE)),"",VLOOKUP($B81,[1]Mladší!$C$6:$U$100,12+$P$4,FALSE))</f>
        <v>60</v>
      </c>
      <c r="Q81" s="76">
        <f>IF(ISERROR(VLOOKUP($B81,[1]Mladší!$C$6:$U$100,2,FALSE)),"",VLOOKUP($B81,[1]Mladší!$C$6:$U$100,12+$Q$4,FALSE))</f>
        <v>44</v>
      </c>
      <c r="R81" s="76">
        <f>IF(ISERROR(VLOOKUP($B81,[1]Mladší!$C$6:$U$100,2,FALSE)),"",VLOOKUP($B81,[1]Mladší!$C$6:$U$100,12+$R$4,FALSE))</f>
        <v>0</v>
      </c>
      <c r="S81" s="78">
        <f>IF(ISERROR(VLOOKUP($B81,[1]Mladší!$C$6:$U$100,2,FALSE)),"",VLOOKUP($B81,[1]Mladší!$C$6:$U$100,12+$S$4,FALSE))</f>
        <v>0</v>
      </c>
      <c r="T81" s="79">
        <f>IF(ISERROR(VLOOKUP($B81,[1]Mladší!$C$6:$U$100,3,FALSE)),"",VLOOKUP($B81,[1]Mladší!$C$6:$U$100,5,FALSE))</f>
        <v>233.9</v>
      </c>
    </row>
    <row r="82" spans="1:20" ht="15.75" x14ac:dyDescent="0.25">
      <c r="A82" s="41">
        <f>IF(C82="","",A81+1)</f>
        <v>58</v>
      </c>
      <c r="B82" s="68">
        <v>58</v>
      </c>
      <c r="C82" s="69" t="str">
        <f>IF(ISERROR(VLOOKUP($B82,[1]Mladší!$C$6:$U$100,2,FALSE)),"",VLOOKUP($B82,[1]Mladší!$C$6:$U$100,2,FALSE))</f>
        <v>Luža Vojtěch</v>
      </c>
      <c r="D82" s="70">
        <f>IF(ISERROR(VLOOKUP($B82,[1]Mladší!$C$6:$U$100,3,FALSE)),"",VLOOKUP($B82,[1]Mladší!$C$6:$U$100,4,FALSE))</f>
        <v>2019</v>
      </c>
      <c r="E82" s="71"/>
      <c r="F82" s="72" t="str">
        <f>IF(ISERROR(VLOOKUP($B82,[1]Mladší!$C$6:$U$100,2,FALSE)),"",VLOOKUP($B82,[1]Mladší!$C$6:$U$100,5+$F$4,FALSE))</f>
        <v>15,56</v>
      </c>
      <c r="G82" s="73">
        <f>IF(ISERROR(VLOOKUP($B82,[1]Mladší!$C$6:$U$100,2,FALSE)),"",VLOOKUP($B82,[1]Mladší!$C$6:$U$100,5+$G$4,FALSE))</f>
        <v>6</v>
      </c>
      <c r="H82" s="74" t="str">
        <f>IF(ISERROR(VLOOKUP($B82,[1]Mladší!$C$6:$U$100,2,FALSE)),"",VLOOKUP($B82,[1]Mladší!$C$6:$U$100,5+$H$4,FALSE))</f>
        <v>8,25</v>
      </c>
      <c r="I82" s="73">
        <f>IF(ISERROR(VLOOKUP($B82,[1]Mladší!$C$6:$U$100,2,FALSE)),"",VLOOKUP($B82,[1]Mladší!$C$6:$U$100,5+$I$4,FALSE))</f>
        <v>3</v>
      </c>
      <c r="J82" s="73">
        <f>IF(ISERROR(VLOOKUP($B82,[1]Mladší!$C$6:$U$100,2,FALSE)),"",VLOOKUP($B82,[1]Mladší!$C$6:$U$100,5+$J$4,FALSE))</f>
        <v>12</v>
      </c>
      <c r="K82" s="73">
        <f>IF(ISERROR(VLOOKUP($B82,[1]Mladší!$C$6:$U$100,2,FALSE)),"",VLOOKUP($B82,[1]Mladší!$C$6:$U$100,5+$K$4,FALSE))</f>
        <v>1</v>
      </c>
      <c r="L82" s="73">
        <f>IF(ISERROR(VLOOKUP($B82,[1]Mladší!$C$6:$U$100,2,FALSE)),"",VLOOKUP($B82,[1]Mladší!$C$6:$U$100,5+$L$4,FALSE))</f>
        <v>0</v>
      </c>
      <c r="M82" s="75">
        <f>IF(ISERROR(VLOOKUP($B82,[1]Mladší!$C$6:$U$100,2,FALSE)),"",VLOOKUP($B82,[1]Mladší!$C$6:$U$100,12+$M$4,FALSE))</f>
        <v>44.399999999999991</v>
      </c>
      <c r="N82" s="76">
        <f>IF(ISERROR(VLOOKUP($B82,[1]Mladší!$C$6:$U$100,2,FALSE)),"",VLOOKUP($B82,[1]Mladší!$C$6:$U$100,12+$N$4,FALSE))</f>
        <v>60</v>
      </c>
      <c r="O82" s="77">
        <f>IF(ISERROR(VLOOKUP($B82,[1]Mladší!$C$6:$U$100,2,FALSE)),"",VLOOKUP($B82,[1]Mladší!$C$6:$U$100,12+$O$4,FALSE))</f>
        <v>0</v>
      </c>
      <c r="P82" s="76">
        <f>IF(ISERROR(VLOOKUP($B82,[1]Mladší!$C$6:$U$100,2,FALSE)),"",VLOOKUP($B82,[1]Mladší!$C$6:$U$100,12+$P$4,FALSE))</f>
        <v>60</v>
      </c>
      <c r="Q82" s="76">
        <f>IF(ISERROR(VLOOKUP($B82,[1]Mladší!$C$6:$U$100,2,FALSE)),"",VLOOKUP($B82,[1]Mladší!$C$6:$U$100,12+$Q$4,FALSE))</f>
        <v>48</v>
      </c>
      <c r="R82" s="76">
        <f>IF(ISERROR(VLOOKUP($B82,[1]Mladší!$C$6:$U$100,2,FALSE)),"",VLOOKUP($B82,[1]Mladší!$C$6:$U$100,12+$R$4,FALSE))</f>
        <v>20</v>
      </c>
      <c r="S82" s="78">
        <f>IF(ISERROR(VLOOKUP($B82,[1]Mladší!$C$6:$U$100,2,FALSE)),"",VLOOKUP($B82,[1]Mladší!$C$6:$U$100,12+$S$4,FALSE))</f>
        <v>0</v>
      </c>
      <c r="T82" s="79">
        <f>IF(ISERROR(VLOOKUP($B82,[1]Mladší!$C$6:$U$100,3,FALSE)),"",VLOOKUP($B82,[1]Mladší!$C$6:$U$100,5,FALSE))</f>
        <v>232.39999999999998</v>
      </c>
    </row>
    <row r="83" spans="1:20" ht="15.75" x14ac:dyDescent="0.25">
      <c r="A83" s="41">
        <f>IF(C83="","",A82+1)</f>
        <v>59</v>
      </c>
      <c r="B83" s="68">
        <v>59</v>
      </c>
      <c r="C83" s="69" t="str">
        <f>IF(ISERROR(VLOOKUP($B83,[1]Mladší!$C$6:$U$100,2,FALSE)),"",VLOOKUP($B83,[1]Mladší!$C$6:$U$100,2,FALSE))</f>
        <v>Haloda Rudolf</v>
      </c>
      <c r="D83" s="70">
        <f>IF(ISERROR(VLOOKUP($B83,[1]Mladší!$C$6:$U$100,3,FALSE)),"",VLOOKUP($B83,[1]Mladší!$C$6:$U$100,4,FALSE))</f>
        <v>2019</v>
      </c>
      <c r="E83" s="71"/>
      <c r="F83" s="72" t="str">
        <f>IF(ISERROR(VLOOKUP($B83,[1]Mladší!$C$6:$U$100,2,FALSE)),"",VLOOKUP($B83,[1]Mladší!$C$6:$U$100,5+$F$4,FALSE))</f>
        <v>18,69</v>
      </c>
      <c r="G83" s="73">
        <f>IF(ISERROR(VLOOKUP($B83,[1]Mladší!$C$6:$U$100,2,FALSE)),"",VLOOKUP($B83,[1]Mladší!$C$6:$U$100,5+$G$4,FALSE))</f>
        <v>4</v>
      </c>
      <c r="H83" s="74" t="str">
        <f>IF(ISERROR(VLOOKUP($B83,[1]Mladší!$C$6:$U$100,2,FALSE)),"",VLOOKUP($B83,[1]Mladší!$C$6:$U$100,5+$H$4,FALSE))</f>
        <v>8,1</v>
      </c>
      <c r="I83" s="73">
        <f>IF(ISERROR(VLOOKUP($B83,[1]Mladší!$C$6:$U$100,2,FALSE)),"",VLOOKUP($B83,[1]Mladší!$C$6:$U$100,5+$I$4,FALSE))</f>
        <v>2</v>
      </c>
      <c r="J83" s="73">
        <f>IF(ISERROR(VLOOKUP($B83,[1]Mladší!$C$6:$U$100,2,FALSE)),"",VLOOKUP($B83,[1]Mladší!$C$6:$U$100,5+$J$4,FALSE))</f>
        <v>10</v>
      </c>
      <c r="K83" s="73">
        <f>IF(ISERROR(VLOOKUP($B83,[1]Mladší!$C$6:$U$100,2,FALSE)),"",VLOOKUP($B83,[1]Mladší!$C$6:$U$100,5+$K$4,FALSE))</f>
        <v>0</v>
      </c>
      <c r="L83" s="73">
        <f>IF(ISERROR(VLOOKUP($B83,[1]Mladší!$C$6:$U$100,2,FALSE)),"",VLOOKUP($B83,[1]Mladší!$C$6:$U$100,5+$L$4,FALSE))</f>
        <v>2</v>
      </c>
      <c r="M83" s="80">
        <f>IF(ISERROR(VLOOKUP($B83,[1]Mladší!$C$6:$U$100,2,FALSE)),"",VLOOKUP($B83,[1]Mladší!$C$6:$U$100,12+$M$4,FALSE))</f>
        <v>13.099999999999987</v>
      </c>
      <c r="N83" s="81">
        <f>IF(ISERROR(VLOOKUP($B83,[1]Mladší!$C$6:$U$100,2,FALSE)),"",VLOOKUP($B83,[1]Mladší!$C$6:$U$100,12+$N$4,FALSE))</f>
        <v>40</v>
      </c>
      <c r="O83" s="82">
        <f>IF(ISERROR(VLOOKUP($B83,[1]Mladší!$C$6:$U$100,2,FALSE)),"",VLOOKUP($B83,[1]Mladší!$C$6:$U$100,12+$O$4,FALSE))</f>
        <v>0</v>
      </c>
      <c r="P83" s="81">
        <f>IF(ISERROR(VLOOKUP($B83,[1]Mladší!$C$6:$U$100,2,FALSE)),"",VLOOKUP($B83,[1]Mladší!$C$6:$U$100,12+$P$4,FALSE))</f>
        <v>40</v>
      </c>
      <c r="Q83" s="81">
        <f>IF(ISERROR(VLOOKUP($B83,[1]Mladší!$C$6:$U$100,2,FALSE)),"",VLOOKUP($B83,[1]Mladší!$C$6:$U$100,12+$Q$4,FALSE))</f>
        <v>40</v>
      </c>
      <c r="R83" s="81">
        <f>IF(ISERROR(VLOOKUP($B83,[1]Mladší!$C$6:$U$100,2,FALSE)),"",VLOOKUP($B83,[1]Mladší!$C$6:$U$100,12+$R$4,FALSE))</f>
        <v>0</v>
      </c>
      <c r="S83" s="83">
        <f>IF(ISERROR(VLOOKUP($B83,[1]Mladší!$C$6:$U$100,2,FALSE)),"",VLOOKUP($B83,[1]Mladší!$C$6:$U$100,12+$S$4,FALSE))</f>
        <v>40</v>
      </c>
      <c r="T83" s="79">
        <f>IF(ISERROR(VLOOKUP($B83,[1]Mladší!$C$6:$U$100,3,FALSE)),"",VLOOKUP($B83,[1]Mladší!$C$6:$U$100,5,FALSE))</f>
        <v>173.1</v>
      </c>
    </row>
    <row r="84" spans="1:20" ht="15.75" x14ac:dyDescent="0.25">
      <c r="A84" s="41">
        <f>IF(C84="","",A83+1)</f>
        <v>60</v>
      </c>
      <c r="B84" s="68">
        <v>60</v>
      </c>
      <c r="C84" s="69" t="str">
        <f>IF(ISERROR(VLOOKUP($B84,[1]Mladší!$C$6:$U$100,2,FALSE)),"",VLOOKUP($B84,[1]Mladší!$C$6:$U$100,2,FALSE))</f>
        <v>Číhal Štěpán</v>
      </c>
      <c r="D84" s="70">
        <f>IF(ISERROR(VLOOKUP($B84,[1]Mladší!$C$6:$U$100,3,FALSE)),"",VLOOKUP($B84,[1]Mladší!$C$6:$U$100,4,FALSE))</f>
        <v>2020</v>
      </c>
      <c r="E84" s="71"/>
      <c r="F84" s="72" t="str">
        <f>IF(ISERROR(VLOOKUP($B84,[1]Mladší!$C$6:$U$100,2,FALSE)),"",VLOOKUP($B84,[1]Mladší!$C$6:$U$100,5+$F$4,FALSE))</f>
        <v>20,51</v>
      </c>
      <c r="G84" s="73">
        <f>IF(ISERROR(VLOOKUP($B84,[1]Mladší!$C$6:$U$100,2,FALSE)),"",VLOOKUP($B84,[1]Mladší!$C$6:$U$100,5+$G$4,FALSE))</f>
        <v>6</v>
      </c>
      <c r="H84" s="74" t="str">
        <f>IF(ISERROR(VLOOKUP($B84,[1]Mladší!$C$6:$U$100,2,FALSE)),"",VLOOKUP($B84,[1]Mladší!$C$6:$U$100,5+$H$4,FALSE))</f>
        <v>8,16</v>
      </c>
      <c r="I84" s="73">
        <f>IF(ISERROR(VLOOKUP($B84,[1]Mladší!$C$6:$U$100,2,FALSE)),"",VLOOKUP($B84,[1]Mladší!$C$6:$U$100,5+$I$4,FALSE))</f>
        <v>2</v>
      </c>
      <c r="J84" s="73">
        <f>IF(ISERROR(VLOOKUP($B84,[1]Mladší!$C$6:$U$100,2,FALSE)),"",VLOOKUP($B84,[1]Mladší!$C$6:$U$100,5+$J$4,FALSE))</f>
        <v>8</v>
      </c>
      <c r="K84" s="73">
        <f>IF(ISERROR(VLOOKUP($B84,[1]Mladší!$C$6:$U$100,2,FALSE)),"",VLOOKUP($B84,[1]Mladší!$C$6:$U$100,5+$K$4,FALSE))</f>
        <v>0</v>
      </c>
      <c r="L84" s="73">
        <f>IF(ISERROR(VLOOKUP($B84,[1]Mladší!$C$6:$U$100,2,FALSE)),"",VLOOKUP($B84,[1]Mladší!$C$6:$U$100,5+$L$4,FALSE))</f>
        <v>1</v>
      </c>
      <c r="M84" s="80">
        <f>IF(ISERROR(VLOOKUP($B84,[1]Mladší!$C$6:$U$100,2,FALSE)),"",VLOOKUP($B84,[1]Mladší!$C$6:$U$100,12+$M$4,FALSE))</f>
        <v>0</v>
      </c>
      <c r="N84" s="81">
        <f>IF(ISERROR(VLOOKUP($B84,[1]Mladší!$C$6:$U$100,2,FALSE)),"",VLOOKUP($B84,[1]Mladší!$C$6:$U$100,12+$N$4,FALSE))</f>
        <v>60</v>
      </c>
      <c r="O84" s="82">
        <f>IF(ISERROR(VLOOKUP($B84,[1]Mladší!$C$6:$U$100,2,FALSE)),"",VLOOKUP($B84,[1]Mladší!$C$6:$U$100,12+$O$4,FALSE))</f>
        <v>0</v>
      </c>
      <c r="P84" s="81">
        <f>IF(ISERROR(VLOOKUP($B84,[1]Mladší!$C$6:$U$100,2,FALSE)),"",VLOOKUP($B84,[1]Mladší!$C$6:$U$100,12+$P$4,FALSE))</f>
        <v>40</v>
      </c>
      <c r="Q84" s="81">
        <f>IF(ISERROR(VLOOKUP($B84,[1]Mladší!$C$6:$U$100,2,FALSE)),"",VLOOKUP($B84,[1]Mladší!$C$6:$U$100,12+$Q$4,FALSE))</f>
        <v>32</v>
      </c>
      <c r="R84" s="81">
        <f>IF(ISERROR(VLOOKUP($B84,[1]Mladší!$C$6:$U$100,2,FALSE)),"",VLOOKUP($B84,[1]Mladší!$C$6:$U$100,12+$R$4,FALSE))</f>
        <v>0</v>
      </c>
      <c r="S84" s="83">
        <f>IF(ISERROR(VLOOKUP($B84,[1]Mladší!$C$6:$U$100,2,FALSE)),"",VLOOKUP($B84,[1]Mladší!$C$6:$U$100,12+$S$4,FALSE))</f>
        <v>20</v>
      </c>
      <c r="T84" s="79">
        <f>IF(ISERROR(VLOOKUP($B84,[1]Mladší!$C$6:$U$100,3,FALSE)),"",VLOOKUP($B84,[1]Mladší!$C$6:$U$100,5,FALSE))</f>
        <v>152</v>
      </c>
    </row>
    <row r="85" spans="1:20" ht="16.5" thickBot="1" x14ac:dyDescent="0.3">
      <c r="A85" s="41">
        <f>IF(C85="","",A84+1)</f>
        <v>61</v>
      </c>
      <c r="B85" s="68">
        <v>61</v>
      </c>
      <c r="C85" s="69" t="str">
        <f>IF(ISERROR(VLOOKUP($B85,[1]Mladší!$C$6:$U$100,2,FALSE)),"",VLOOKUP($B85,[1]Mladší!$C$6:$U$100,2,FALSE))</f>
        <v>Cuth Václav</v>
      </c>
      <c r="D85" s="70">
        <f>IF(ISERROR(VLOOKUP($B85,[1]Mladší!$C$6:$U$100,3,FALSE)),"",VLOOKUP($B85,[1]Mladší!$C$6:$U$100,4,FALSE))</f>
        <v>2021</v>
      </c>
      <c r="E85" s="71"/>
      <c r="F85" s="72">
        <f>IF(ISERROR(VLOOKUP($B85,[1]Mladší!$C$6:$U$100,2,FALSE)),"",VLOOKUP($B85,[1]Mladší!$C$6:$U$100,5+$F$4,FALSE))</f>
        <v>25</v>
      </c>
      <c r="G85" s="73">
        <f>IF(ISERROR(VLOOKUP($B85,[1]Mladší!$C$6:$U$100,2,FALSE)),"",VLOOKUP($B85,[1]Mladší!$C$6:$U$100,5+$G$4,FALSE))</f>
        <v>5</v>
      </c>
      <c r="H85" s="74" t="str">
        <f>IF(ISERROR(VLOOKUP($B85,[1]Mladší!$C$6:$U$100,2,FALSE)),"",VLOOKUP($B85,[1]Mladší!$C$6:$U$100,5+$H$4,FALSE))</f>
        <v>6,95</v>
      </c>
      <c r="I85" s="73">
        <f>IF(ISERROR(VLOOKUP($B85,[1]Mladší!$C$6:$U$100,2,FALSE)),"",VLOOKUP($B85,[1]Mladší!$C$6:$U$100,5+$I$4,FALSE))</f>
        <v>1</v>
      </c>
      <c r="J85" s="73">
        <f>IF(ISERROR(VLOOKUP($B85,[1]Mladší!$C$6:$U$100,2,FALSE)),"",VLOOKUP($B85,[1]Mladší!$C$6:$U$100,5+$J$4,FALSE))</f>
        <v>5</v>
      </c>
      <c r="K85" s="73">
        <f>IF(ISERROR(VLOOKUP($B85,[1]Mladší!$C$6:$U$100,2,FALSE)),"",VLOOKUP($B85,[1]Mladší!$C$6:$U$100,5+$K$4,FALSE))</f>
        <v>1</v>
      </c>
      <c r="L85" s="73">
        <f>IF(ISERROR(VLOOKUP($B85,[1]Mladší!$C$6:$U$100,2,FALSE)),"",VLOOKUP($B85,[1]Mladší!$C$6:$U$100,5+$L$4,FALSE))</f>
        <v>1</v>
      </c>
      <c r="M85" s="80">
        <f>IF(ISERROR(VLOOKUP($B85,[1]Mladší!$C$6:$U$100,2,FALSE)),"",VLOOKUP($B85,[1]Mladší!$C$6:$U$100,12+$M$4,FALSE))</f>
        <v>0</v>
      </c>
      <c r="N85" s="81">
        <f>IF(ISERROR(VLOOKUP($B85,[1]Mladší!$C$6:$U$100,2,FALSE)),"",VLOOKUP($B85,[1]Mladší!$C$6:$U$100,12+$N$4,FALSE))</f>
        <v>50</v>
      </c>
      <c r="O85" s="82">
        <f>IF(ISERROR(VLOOKUP($B85,[1]Mladší!$C$6:$U$100,2,FALSE)),"",VLOOKUP($B85,[1]Mladší!$C$6:$U$100,12+$O$4,FALSE))</f>
        <v>20.999999999999996</v>
      </c>
      <c r="P85" s="81">
        <f>IF(ISERROR(VLOOKUP($B85,[1]Mladší!$C$6:$U$100,2,FALSE)),"",VLOOKUP($B85,[1]Mladší!$C$6:$U$100,12+$P$4,FALSE))</f>
        <v>20</v>
      </c>
      <c r="Q85" s="81">
        <f>IF(ISERROR(VLOOKUP($B85,[1]Mladší!$C$6:$U$100,2,FALSE)),"",VLOOKUP($B85,[1]Mladší!$C$6:$U$100,12+$Q$4,FALSE))</f>
        <v>20</v>
      </c>
      <c r="R85" s="81">
        <f>IF(ISERROR(VLOOKUP($B85,[1]Mladší!$C$6:$U$100,2,FALSE)),"",VLOOKUP($B85,[1]Mladší!$C$6:$U$100,12+$R$4,FALSE))</f>
        <v>20</v>
      </c>
      <c r="S85" s="83">
        <f>IF(ISERROR(VLOOKUP($B85,[1]Mladší!$C$6:$U$100,2,FALSE)),"",VLOOKUP($B85,[1]Mladší!$C$6:$U$100,12+$S$4,FALSE))</f>
        <v>20</v>
      </c>
      <c r="T85" s="79">
        <f>IF(ISERROR(VLOOKUP($B85,[1]Mladší!$C$6:$U$100,3,FALSE)),"",VLOOKUP($B85,[1]Mladší!$C$6:$U$100,5,FALSE))</f>
        <v>151</v>
      </c>
    </row>
    <row r="86" spans="1:20" ht="16.5" thickTop="1" thickBot="1" x14ac:dyDescent="0.3">
      <c r="A86" s="65" t="str">
        <f ca="1">CONCATENATE("Starší žáci ",[1]Vstup!$V$174," - ",[1]Vstup!$V$175-1)</f>
        <v>Starší žáci 2012 - 2015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7"/>
    </row>
    <row r="87" spans="1:20" ht="16.5" thickTop="1" x14ac:dyDescent="0.25">
      <c r="A87" s="41">
        <v>1</v>
      </c>
      <c r="B87" s="68">
        <v>1</v>
      </c>
      <c r="C87" s="69" t="str">
        <f>IF(ISERROR(VLOOKUP($B87,[1]Starší!$C$6:$U$100,2,FALSE)),"",VLOOKUP($B87,[1]Starší!$C$6:$U$100,2,FALSE))</f>
        <v>Rožnovský Jakub</v>
      </c>
      <c r="D87" s="70">
        <f>IF(ISERROR(VLOOKUP($B87,[1]Starší!$C$6:$U$100,3,FALSE)),"",VLOOKUP($B87,[1]Starší!$C$6:$U$100,4,FALSE))</f>
        <v>2014</v>
      </c>
      <c r="E87" s="71"/>
      <c r="F87" s="72" t="str">
        <f>IF(ISERROR(VLOOKUP($B87,[1]Starší!$C$6:$U$100,2,FALSE)),"",VLOOKUP($B87,[1]Starší!$C$6:$U$100,5+$F$4,FALSE))</f>
        <v>12,1</v>
      </c>
      <c r="G87" s="73">
        <f>IF(ISERROR(VLOOKUP($B87,[1]Starší!$C$6:$U$100,2,FALSE)),"",VLOOKUP($B87,[1]Starší!$C$6:$U$100,5+$G$4,FALSE))</f>
        <v>21</v>
      </c>
      <c r="H87" s="74" t="str">
        <f>IF(ISERROR(VLOOKUP($B87,[1]Starší!$C$6:$U$100,2,FALSE)),"",VLOOKUP($B87,[1]Starší!$C$6:$U$100,5+$H$4,FALSE))</f>
        <v>3,17</v>
      </c>
      <c r="I87" s="73">
        <f>IF(ISERROR(VLOOKUP($B87,[1]Starší!$C$6:$U$100,2,FALSE)),"",VLOOKUP($B87,[1]Starší!$C$6:$U$100,5+$I$4,FALSE))</f>
        <v>5</v>
      </c>
      <c r="J87" s="73">
        <f>IF(ISERROR(VLOOKUP($B87,[1]Starší!$C$6:$U$100,2,FALSE)),"",VLOOKUP($B87,[1]Starší!$C$6:$U$100,5+$J$4,FALSE))</f>
        <v>25</v>
      </c>
      <c r="K87" s="73">
        <f>IF(ISERROR(VLOOKUP($B87,[1]Starší!$C$6:$U$100,2,FALSE)),"",VLOOKUP($B87,[1]Starší!$C$6:$U$100,5+$K$4,FALSE))</f>
        <v>4</v>
      </c>
      <c r="L87" s="73">
        <f>IF(ISERROR(VLOOKUP($B87,[1]Starší!$C$6:$U$100,2,FALSE)),"",VLOOKUP($B87,[1]Starší!$C$6:$U$100,5+$L$4,FALSE))</f>
        <v>4</v>
      </c>
      <c r="M87" s="75">
        <f>IF(ISERROR(VLOOKUP($B87,[1]Starší!$C$6:$U$100,2,FALSE)),"",VLOOKUP($B87,[1]Starší!$C$6:$U$100,12+$M$4,FALSE))</f>
        <v>79</v>
      </c>
      <c r="N87" s="76">
        <f>IF(ISERROR(VLOOKUP($B87,[1]Starší!$C$6:$U$100,2,FALSE)),"",VLOOKUP($B87,[1]Starší!$C$6:$U$100,12+$N$4,FALSE))</f>
        <v>210</v>
      </c>
      <c r="O87" s="77">
        <f>IF(ISERROR(VLOOKUP($B87,[1]Starší!$C$6:$U$100,2,FALSE)),"",VLOOKUP($B87,[1]Starší!$C$6:$U$100,12+$O$4,FALSE))</f>
        <v>96.6</v>
      </c>
      <c r="P87" s="76">
        <f>IF(ISERROR(VLOOKUP($B87,[1]Starší!$C$6:$U$100,2,FALSE)),"",VLOOKUP($B87,[1]Starší!$C$6:$U$100,12+$P$4,FALSE))</f>
        <v>100</v>
      </c>
      <c r="Q87" s="76">
        <f>IF(ISERROR(VLOOKUP($B87,[1]Starší!$C$6:$U$100,2,FALSE)),"",VLOOKUP($B87,[1]Starší!$C$6:$U$100,12+$Q$4,FALSE))</f>
        <v>100</v>
      </c>
      <c r="R87" s="76">
        <f>IF(ISERROR(VLOOKUP($B87,[1]Starší!$C$6:$U$100,2,FALSE)),"",VLOOKUP($B87,[1]Starší!$C$6:$U$100,12+$R$4,FALSE))</f>
        <v>80</v>
      </c>
      <c r="S87" s="78">
        <f>IF(ISERROR(VLOOKUP($B87,[1]Starší!$C$6:$U$100,2,FALSE)),"",VLOOKUP($B87,[1]Starší!$C$6:$U$100,12+$S$4,FALSE))</f>
        <v>80</v>
      </c>
      <c r="T87" s="79">
        <f>IF(ISERROR(VLOOKUP($B87,[1]Starší!$C$6:$U$100,3,FALSE)),"",VLOOKUP($B87,[1]Starší!$C$6:$U$100,5,FALSE))</f>
        <v>745.6</v>
      </c>
    </row>
    <row r="88" spans="1:20" ht="15.75" x14ac:dyDescent="0.25">
      <c r="A88" s="41">
        <f>IF(C88="","",A87+1)</f>
        <v>2</v>
      </c>
      <c r="B88" s="68">
        <v>2</v>
      </c>
      <c r="C88" s="69" t="str">
        <f>IF(ISERROR(VLOOKUP($B88,[1]Starší!$C$6:$U$100,2,FALSE)),"",VLOOKUP($B88,[1]Starší!$C$6:$U$100,2,FALSE))</f>
        <v>Bulejko Lukáš</v>
      </c>
      <c r="D88" s="70">
        <f>IF(ISERROR(VLOOKUP($B88,[1]Starší!$C$6:$U$100,3,FALSE)),"",VLOOKUP($B88,[1]Starší!$C$6:$U$100,4,FALSE))</f>
        <v>2012</v>
      </c>
      <c r="E88" s="71"/>
      <c r="F88" s="72" t="str">
        <f>IF(ISERROR(VLOOKUP($B88,[1]Starší!$C$6:$U$100,2,FALSE)),"",VLOOKUP($B88,[1]Starší!$C$6:$U$100,5+$F$4,FALSE))</f>
        <v>11,72</v>
      </c>
      <c r="G88" s="73">
        <f>IF(ISERROR(VLOOKUP($B88,[1]Starší!$C$6:$U$100,2,FALSE)),"",VLOOKUP($B88,[1]Starší!$C$6:$U$100,5+$G$4,FALSE))</f>
        <v>20</v>
      </c>
      <c r="H88" s="74" t="str">
        <f>IF(ISERROR(VLOOKUP($B88,[1]Starší!$C$6:$U$100,2,FALSE)),"",VLOOKUP($B88,[1]Starší!$C$6:$U$100,5+$H$4,FALSE))</f>
        <v>2,73</v>
      </c>
      <c r="I88" s="73">
        <f>IF(ISERROR(VLOOKUP($B88,[1]Starší!$C$6:$U$100,2,FALSE)),"",VLOOKUP($B88,[1]Starší!$C$6:$U$100,5+$I$4,FALSE))</f>
        <v>5</v>
      </c>
      <c r="J88" s="73">
        <f>IF(ISERROR(VLOOKUP($B88,[1]Starší!$C$6:$U$100,2,FALSE)),"",VLOOKUP($B88,[1]Starší!$C$6:$U$100,5+$J$4,FALSE))</f>
        <v>25</v>
      </c>
      <c r="K88" s="73">
        <f>IF(ISERROR(VLOOKUP($B88,[1]Starší!$C$6:$U$100,2,FALSE)),"",VLOOKUP($B88,[1]Starší!$C$6:$U$100,5+$K$4,FALSE))</f>
        <v>3</v>
      </c>
      <c r="L88" s="73">
        <f>IF(ISERROR(VLOOKUP($B88,[1]Starší!$C$6:$U$100,2,FALSE)),"",VLOOKUP($B88,[1]Starší!$C$6:$U$100,5+$L$4,FALSE))</f>
        <v>4</v>
      </c>
      <c r="M88" s="75">
        <f>IF(ISERROR(VLOOKUP($B88,[1]Starší!$C$6:$U$100,2,FALSE)),"",VLOOKUP($B88,[1]Starší!$C$6:$U$100,12+$M$4,FALSE))</f>
        <v>82.8</v>
      </c>
      <c r="N88" s="76">
        <f>IF(ISERROR(VLOOKUP($B88,[1]Starší!$C$6:$U$100,2,FALSE)),"",VLOOKUP($B88,[1]Starší!$C$6:$U$100,12+$N$4,FALSE))</f>
        <v>200</v>
      </c>
      <c r="O88" s="77">
        <f>IF(ISERROR(VLOOKUP($B88,[1]Starší!$C$6:$U$100,2,FALSE)),"",VLOOKUP($B88,[1]Starší!$C$6:$U$100,12+$O$4,FALSE))</f>
        <v>105.39999999999999</v>
      </c>
      <c r="P88" s="76">
        <f>IF(ISERROR(VLOOKUP($B88,[1]Starší!$C$6:$U$100,2,FALSE)),"",VLOOKUP($B88,[1]Starší!$C$6:$U$100,12+$P$4,FALSE))</f>
        <v>100</v>
      </c>
      <c r="Q88" s="76">
        <f>IF(ISERROR(VLOOKUP($B88,[1]Starší!$C$6:$U$100,2,FALSE)),"",VLOOKUP($B88,[1]Starší!$C$6:$U$100,12+$Q$4,FALSE))</f>
        <v>100</v>
      </c>
      <c r="R88" s="76">
        <f>IF(ISERROR(VLOOKUP($B88,[1]Starší!$C$6:$U$100,2,FALSE)),"",VLOOKUP($B88,[1]Starší!$C$6:$U$100,12+$R$4,FALSE))</f>
        <v>60</v>
      </c>
      <c r="S88" s="78">
        <f>IF(ISERROR(VLOOKUP($B88,[1]Starší!$C$6:$U$100,2,FALSE)),"",VLOOKUP($B88,[1]Starší!$C$6:$U$100,12+$S$4,FALSE))</f>
        <v>80</v>
      </c>
      <c r="T88" s="79">
        <f>IF(ISERROR(VLOOKUP($B88,[1]Starší!$C$6:$U$100,3,FALSE)),"",VLOOKUP($B88,[1]Starší!$C$6:$U$100,5,FALSE))</f>
        <v>728.2</v>
      </c>
    </row>
    <row r="89" spans="1:20" ht="15.75" x14ac:dyDescent="0.25">
      <c r="A89" s="41">
        <f>IF(C89="","",A88+1)</f>
        <v>3</v>
      </c>
      <c r="B89" s="68">
        <v>3</v>
      </c>
      <c r="C89" s="69" t="str">
        <f>IF(ISERROR(VLOOKUP($B89,[1]Starší!$C$6:$U$100,2,FALSE)),"",VLOOKUP($B89,[1]Starší!$C$6:$U$100,2,FALSE))</f>
        <v>Kříž Jan</v>
      </c>
      <c r="D89" s="70">
        <f>IF(ISERROR(VLOOKUP($B89,[1]Starší!$C$6:$U$100,3,FALSE)),"",VLOOKUP($B89,[1]Starší!$C$6:$U$100,4,FALSE))</f>
        <v>2012</v>
      </c>
      <c r="E89" s="71"/>
      <c r="F89" s="72" t="str">
        <f>IF(ISERROR(VLOOKUP($B89,[1]Starší!$C$6:$U$100,2,FALSE)),"",VLOOKUP($B89,[1]Starší!$C$6:$U$100,5+$F$4,FALSE))</f>
        <v>11,79</v>
      </c>
      <c r="G89" s="73">
        <f>IF(ISERROR(VLOOKUP($B89,[1]Starší!$C$6:$U$100,2,FALSE)),"",VLOOKUP($B89,[1]Starší!$C$6:$U$100,5+$G$4,FALSE))</f>
        <v>14</v>
      </c>
      <c r="H89" s="74" t="str">
        <f>IF(ISERROR(VLOOKUP($B89,[1]Starší!$C$6:$U$100,2,FALSE)),"",VLOOKUP($B89,[1]Starší!$C$6:$U$100,5+$H$4,FALSE))</f>
        <v>2,6</v>
      </c>
      <c r="I89" s="73">
        <f>IF(ISERROR(VLOOKUP($B89,[1]Starší!$C$6:$U$100,2,FALSE)),"",VLOOKUP($B89,[1]Starší!$C$6:$U$100,5+$I$4,FALSE))</f>
        <v>5</v>
      </c>
      <c r="J89" s="73">
        <f>IF(ISERROR(VLOOKUP($B89,[1]Starší!$C$6:$U$100,2,FALSE)),"",VLOOKUP($B89,[1]Starší!$C$6:$U$100,5+$J$4,FALSE))</f>
        <v>23</v>
      </c>
      <c r="K89" s="73">
        <f>IF(ISERROR(VLOOKUP($B89,[1]Starší!$C$6:$U$100,2,FALSE)),"",VLOOKUP($B89,[1]Starší!$C$6:$U$100,5+$K$4,FALSE))</f>
        <v>5</v>
      </c>
      <c r="L89" s="73">
        <f>IF(ISERROR(VLOOKUP($B89,[1]Starší!$C$6:$U$100,2,FALSE)),"",VLOOKUP($B89,[1]Starší!$C$6:$U$100,5+$L$4,FALSE))</f>
        <v>4</v>
      </c>
      <c r="M89" s="75">
        <f>IF(ISERROR(VLOOKUP($B89,[1]Starší!$C$6:$U$100,2,FALSE)),"",VLOOKUP($B89,[1]Starší!$C$6:$U$100,12+$M$4,FALSE))</f>
        <v>82.100000000000009</v>
      </c>
      <c r="N89" s="76">
        <f>IF(ISERROR(VLOOKUP($B89,[1]Starší!$C$6:$U$100,2,FALSE)),"",VLOOKUP($B89,[1]Starší!$C$6:$U$100,12+$N$4,FALSE))</f>
        <v>140</v>
      </c>
      <c r="O89" s="77">
        <f>IF(ISERROR(VLOOKUP($B89,[1]Starší!$C$6:$U$100,2,FALSE)),"",VLOOKUP($B89,[1]Starší!$C$6:$U$100,12+$O$4,FALSE))</f>
        <v>108</v>
      </c>
      <c r="P89" s="76">
        <f>IF(ISERROR(VLOOKUP($B89,[1]Starší!$C$6:$U$100,2,FALSE)),"",VLOOKUP($B89,[1]Starší!$C$6:$U$100,12+$P$4,FALSE))</f>
        <v>100</v>
      </c>
      <c r="Q89" s="76">
        <f>IF(ISERROR(VLOOKUP($B89,[1]Starší!$C$6:$U$100,2,FALSE)),"",VLOOKUP($B89,[1]Starší!$C$6:$U$100,12+$Q$4,FALSE))</f>
        <v>92</v>
      </c>
      <c r="R89" s="76">
        <f>IF(ISERROR(VLOOKUP($B89,[1]Starší!$C$6:$U$100,2,FALSE)),"",VLOOKUP($B89,[1]Starší!$C$6:$U$100,12+$R$4,FALSE))</f>
        <v>100</v>
      </c>
      <c r="S89" s="78">
        <f>IF(ISERROR(VLOOKUP($B89,[1]Starší!$C$6:$U$100,2,FALSE)),"",VLOOKUP($B89,[1]Starší!$C$6:$U$100,12+$S$4,FALSE))</f>
        <v>80</v>
      </c>
      <c r="T89" s="79">
        <f>IF(ISERROR(VLOOKUP($B89,[1]Starší!$C$6:$U$100,3,FALSE)),"",VLOOKUP($B89,[1]Starší!$C$6:$U$100,5,FALSE))</f>
        <v>702.1</v>
      </c>
    </row>
    <row r="90" spans="1:20" ht="15.75" x14ac:dyDescent="0.25">
      <c r="A90" s="41">
        <f>IF(C90="","",A89+1)</f>
        <v>4</v>
      </c>
      <c r="B90" s="68">
        <v>4</v>
      </c>
      <c r="C90" s="69" t="str">
        <f>IF(ISERROR(VLOOKUP($B90,[1]Starší!$C$6:$U$100,2,FALSE)),"",VLOOKUP($B90,[1]Starší!$C$6:$U$100,2,FALSE))</f>
        <v>Gottwald Jakub</v>
      </c>
      <c r="D90" s="70">
        <f>IF(ISERROR(VLOOKUP($B90,[1]Starší!$C$6:$U$100,3,FALSE)),"",VLOOKUP($B90,[1]Starší!$C$6:$U$100,4,FALSE))</f>
        <v>2012</v>
      </c>
      <c r="E90" s="71"/>
      <c r="F90" s="72" t="str">
        <f>IF(ISERROR(VLOOKUP($B90,[1]Starší!$C$6:$U$100,2,FALSE)),"",VLOOKUP($B90,[1]Starší!$C$6:$U$100,5+$F$4,FALSE))</f>
        <v>12,26</v>
      </c>
      <c r="G90" s="73">
        <f>IF(ISERROR(VLOOKUP($B90,[1]Starší!$C$6:$U$100,2,FALSE)),"",VLOOKUP($B90,[1]Starší!$C$6:$U$100,5+$G$4,FALSE))</f>
        <v>14</v>
      </c>
      <c r="H90" s="74" t="str">
        <f>IF(ISERROR(VLOOKUP($B90,[1]Starší!$C$6:$U$100,2,FALSE)),"",VLOOKUP($B90,[1]Starší!$C$6:$U$100,5+$H$4,FALSE))</f>
        <v>2,97</v>
      </c>
      <c r="I90" s="73">
        <f>IF(ISERROR(VLOOKUP($B90,[1]Starší!$C$6:$U$100,2,FALSE)),"",VLOOKUP($B90,[1]Starší!$C$6:$U$100,5+$I$4,FALSE))</f>
        <v>5</v>
      </c>
      <c r="J90" s="73">
        <f>IF(ISERROR(VLOOKUP($B90,[1]Starší!$C$6:$U$100,2,FALSE)),"",VLOOKUP($B90,[1]Starší!$C$6:$U$100,5+$J$4,FALSE))</f>
        <v>25</v>
      </c>
      <c r="K90" s="73">
        <f>IF(ISERROR(VLOOKUP($B90,[1]Starší!$C$6:$U$100,2,FALSE)),"",VLOOKUP($B90,[1]Starší!$C$6:$U$100,5+$K$4,FALSE))</f>
        <v>5</v>
      </c>
      <c r="L90" s="73">
        <f>IF(ISERROR(VLOOKUP($B90,[1]Starší!$C$6:$U$100,2,FALSE)),"",VLOOKUP($B90,[1]Starší!$C$6:$U$100,5+$L$4,FALSE))</f>
        <v>4</v>
      </c>
      <c r="M90" s="75">
        <f>IF(ISERROR(VLOOKUP($B90,[1]Starší!$C$6:$U$100,2,FALSE)),"",VLOOKUP($B90,[1]Starší!$C$6:$U$100,12+$M$4,FALSE))</f>
        <v>77.400000000000006</v>
      </c>
      <c r="N90" s="76">
        <f>IF(ISERROR(VLOOKUP($B90,[1]Starší!$C$6:$U$100,2,FALSE)),"",VLOOKUP($B90,[1]Starší!$C$6:$U$100,12+$N$4,FALSE))</f>
        <v>140</v>
      </c>
      <c r="O90" s="77">
        <f>IF(ISERROR(VLOOKUP($B90,[1]Starší!$C$6:$U$100,2,FALSE)),"",VLOOKUP($B90,[1]Starší!$C$6:$U$100,12+$O$4,FALSE))</f>
        <v>100.6</v>
      </c>
      <c r="P90" s="76">
        <f>IF(ISERROR(VLOOKUP($B90,[1]Starší!$C$6:$U$100,2,FALSE)),"",VLOOKUP($B90,[1]Starší!$C$6:$U$100,12+$P$4,FALSE))</f>
        <v>100</v>
      </c>
      <c r="Q90" s="76">
        <f>IF(ISERROR(VLOOKUP($B90,[1]Starší!$C$6:$U$100,2,FALSE)),"",VLOOKUP($B90,[1]Starší!$C$6:$U$100,12+$Q$4,FALSE))</f>
        <v>100</v>
      </c>
      <c r="R90" s="76">
        <f>IF(ISERROR(VLOOKUP($B90,[1]Starší!$C$6:$U$100,2,FALSE)),"",VLOOKUP($B90,[1]Starší!$C$6:$U$100,12+$R$4,FALSE))</f>
        <v>100</v>
      </c>
      <c r="S90" s="78">
        <f>IF(ISERROR(VLOOKUP($B90,[1]Starší!$C$6:$U$100,2,FALSE)),"",VLOOKUP($B90,[1]Starší!$C$6:$U$100,12+$S$4,FALSE))</f>
        <v>80</v>
      </c>
      <c r="T90" s="79">
        <f>IF(ISERROR(VLOOKUP($B90,[1]Starší!$C$6:$U$100,3,FALSE)),"",VLOOKUP($B90,[1]Starší!$C$6:$U$100,5,FALSE))</f>
        <v>698</v>
      </c>
    </row>
    <row r="91" spans="1:20" ht="15.75" x14ac:dyDescent="0.25">
      <c r="A91" s="41">
        <f>IF(C91="","",A90+1)</f>
        <v>5</v>
      </c>
      <c r="B91" s="68">
        <v>5</v>
      </c>
      <c r="C91" s="69" t="str">
        <f>IF(ISERROR(VLOOKUP($B91,[1]Starší!$C$6:$U$100,2,FALSE)),"",VLOOKUP($B91,[1]Starší!$C$6:$U$100,2,FALSE))</f>
        <v>Chvatík Daniel</v>
      </c>
      <c r="D91" s="70">
        <f>IF(ISERROR(VLOOKUP($B91,[1]Starší!$C$6:$U$100,3,FALSE)),"",VLOOKUP($B91,[1]Starší!$C$6:$U$100,4,FALSE))</f>
        <v>2013</v>
      </c>
      <c r="E91" s="71"/>
      <c r="F91" s="72" t="str">
        <f>IF(ISERROR(VLOOKUP($B91,[1]Starší!$C$6:$U$100,2,FALSE)),"",VLOOKUP($B91,[1]Starší!$C$6:$U$100,5+$F$4,FALSE))</f>
        <v>12,19</v>
      </c>
      <c r="G91" s="73">
        <f>IF(ISERROR(VLOOKUP($B91,[1]Starší!$C$6:$U$100,2,FALSE)),"",VLOOKUP($B91,[1]Starší!$C$6:$U$100,5+$G$4,FALSE))</f>
        <v>17</v>
      </c>
      <c r="H91" s="74" t="str">
        <f>IF(ISERROR(VLOOKUP($B91,[1]Starší!$C$6:$U$100,2,FALSE)),"",VLOOKUP($B91,[1]Starší!$C$6:$U$100,5+$H$4,FALSE))</f>
        <v>3,09</v>
      </c>
      <c r="I91" s="73">
        <f>IF(ISERROR(VLOOKUP($B91,[1]Starší!$C$6:$U$100,2,FALSE)),"",VLOOKUP($B91,[1]Starší!$C$6:$U$100,5+$I$4,FALSE))</f>
        <v>5</v>
      </c>
      <c r="J91" s="73">
        <f>IF(ISERROR(VLOOKUP($B91,[1]Starší!$C$6:$U$100,2,FALSE)),"",VLOOKUP($B91,[1]Starší!$C$6:$U$100,5+$J$4,FALSE))</f>
        <v>24</v>
      </c>
      <c r="K91" s="73">
        <f>IF(ISERROR(VLOOKUP($B91,[1]Starší!$C$6:$U$100,2,FALSE)),"",VLOOKUP($B91,[1]Starší!$C$6:$U$100,5+$K$4,FALSE))</f>
        <v>3</v>
      </c>
      <c r="L91" s="73">
        <f>IF(ISERROR(VLOOKUP($B91,[1]Starší!$C$6:$U$100,2,FALSE)),"",VLOOKUP($B91,[1]Starší!$C$6:$U$100,5+$L$4,FALSE))</f>
        <v>4</v>
      </c>
      <c r="M91" s="75">
        <f>IF(ISERROR(VLOOKUP($B91,[1]Starší!$C$6:$U$100,2,FALSE)),"",VLOOKUP($B91,[1]Starší!$C$6:$U$100,12+$M$4,FALSE))</f>
        <v>78.100000000000009</v>
      </c>
      <c r="N91" s="76">
        <f>IF(ISERROR(VLOOKUP($B91,[1]Starší!$C$6:$U$100,2,FALSE)),"",VLOOKUP($B91,[1]Starší!$C$6:$U$100,12+$N$4,FALSE))</f>
        <v>170</v>
      </c>
      <c r="O91" s="77">
        <f>IF(ISERROR(VLOOKUP($B91,[1]Starší!$C$6:$U$100,2,FALSE)),"",VLOOKUP($B91,[1]Starší!$C$6:$U$100,12+$O$4,FALSE))</f>
        <v>98.2</v>
      </c>
      <c r="P91" s="76">
        <f>IF(ISERROR(VLOOKUP($B91,[1]Starší!$C$6:$U$100,2,FALSE)),"",VLOOKUP($B91,[1]Starší!$C$6:$U$100,12+$P$4,FALSE))</f>
        <v>100</v>
      </c>
      <c r="Q91" s="76">
        <f>IF(ISERROR(VLOOKUP($B91,[1]Starší!$C$6:$U$100,2,FALSE)),"",VLOOKUP($B91,[1]Starší!$C$6:$U$100,12+$Q$4,FALSE))</f>
        <v>96</v>
      </c>
      <c r="R91" s="76">
        <f>IF(ISERROR(VLOOKUP($B91,[1]Starší!$C$6:$U$100,2,FALSE)),"",VLOOKUP($B91,[1]Starší!$C$6:$U$100,12+$R$4,FALSE))</f>
        <v>60</v>
      </c>
      <c r="S91" s="78">
        <f>IF(ISERROR(VLOOKUP($B91,[1]Starší!$C$6:$U$100,2,FALSE)),"",VLOOKUP($B91,[1]Starší!$C$6:$U$100,12+$S$4,FALSE))</f>
        <v>80</v>
      </c>
      <c r="T91" s="79">
        <f>IF(ISERROR(VLOOKUP($B91,[1]Starší!$C$6:$U$100,3,FALSE)),"",VLOOKUP($B91,[1]Starší!$C$6:$U$100,5,FALSE))</f>
        <v>682.3</v>
      </c>
    </row>
    <row r="92" spans="1:20" ht="15.75" x14ac:dyDescent="0.25">
      <c r="A92" s="41">
        <f>IF(C92="","",A91+1)</f>
        <v>6</v>
      </c>
      <c r="B92" s="68">
        <v>6</v>
      </c>
      <c r="C92" s="69" t="str">
        <f>IF(ISERROR(VLOOKUP($B92,[1]Starší!$C$6:$U$100,2,FALSE)),"",VLOOKUP($B92,[1]Starší!$C$6:$U$100,2,FALSE))</f>
        <v>Zapletal Antonín</v>
      </c>
      <c r="D92" s="70">
        <f>IF(ISERROR(VLOOKUP($B92,[1]Starší!$C$6:$U$100,3,FALSE)),"",VLOOKUP($B92,[1]Starší!$C$6:$U$100,4,FALSE))</f>
        <v>2014</v>
      </c>
      <c r="E92" s="71"/>
      <c r="F92" s="72" t="str">
        <f>IF(ISERROR(VLOOKUP($B92,[1]Starší!$C$6:$U$100,2,FALSE)),"",VLOOKUP($B92,[1]Starší!$C$6:$U$100,5+$F$4,FALSE))</f>
        <v>13,26</v>
      </c>
      <c r="G92" s="73">
        <f>IF(ISERROR(VLOOKUP($B92,[1]Starší!$C$6:$U$100,2,FALSE)),"",VLOOKUP($B92,[1]Starší!$C$6:$U$100,5+$G$4,FALSE))</f>
        <v>16</v>
      </c>
      <c r="H92" s="74" t="str">
        <f>IF(ISERROR(VLOOKUP($B92,[1]Starší!$C$6:$U$100,2,FALSE)),"",VLOOKUP($B92,[1]Starší!$C$6:$U$100,5+$H$4,FALSE))</f>
        <v>3,52</v>
      </c>
      <c r="I92" s="73">
        <f>IF(ISERROR(VLOOKUP($B92,[1]Starší!$C$6:$U$100,2,FALSE)),"",VLOOKUP($B92,[1]Starší!$C$6:$U$100,5+$I$4,FALSE))</f>
        <v>5</v>
      </c>
      <c r="J92" s="73">
        <f>IF(ISERROR(VLOOKUP($B92,[1]Starší!$C$6:$U$100,2,FALSE)),"",VLOOKUP($B92,[1]Starší!$C$6:$U$100,5+$J$4,FALSE))</f>
        <v>23</v>
      </c>
      <c r="K92" s="73">
        <f>IF(ISERROR(VLOOKUP($B92,[1]Starší!$C$6:$U$100,2,FALSE)),"",VLOOKUP($B92,[1]Starší!$C$6:$U$100,5+$K$4,FALSE))</f>
        <v>4</v>
      </c>
      <c r="L92" s="73">
        <f>IF(ISERROR(VLOOKUP($B92,[1]Starší!$C$6:$U$100,2,FALSE)),"",VLOOKUP($B92,[1]Starší!$C$6:$U$100,5+$L$4,FALSE))</f>
        <v>3</v>
      </c>
      <c r="M92" s="75">
        <f>IF(ISERROR(VLOOKUP($B92,[1]Starší!$C$6:$U$100,2,FALSE)),"",VLOOKUP($B92,[1]Starší!$C$6:$U$100,12+$M$4,FALSE))</f>
        <v>67.400000000000006</v>
      </c>
      <c r="N92" s="76">
        <f>IF(ISERROR(VLOOKUP($B92,[1]Starší!$C$6:$U$100,2,FALSE)),"",VLOOKUP($B92,[1]Starší!$C$6:$U$100,12+$N$4,FALSE))</f>
        <v>160</v>
      </c>
      <c r="O92" s="77">
        <f>IF(ISERROR(VLOOKUP($B92,[1]Starší!$C$6:$U$100,2,FALSE)),"",VLOOKUP($B92,[1]Starší!$C$6:$U$100,12+$O$4,FALSE))</f>
        <v>89.600000000000009</v>
      </c>
      <c r="P92" s="76">
        <f>IF(ISERROR(VLOOKUP($B92,[1]Starší!$C$6:$U$100,2,FALSE)),"",VLOOKUP($B92,[1]Starší!$C$6:$U$100,12+$P$4,FALSE))</f>
        <v>100</v>
      </c>
      <c r="Q92" s="76">
        <f>IF(ISERROR(VLOOKUP($B92,[1]Starší!$C$6:$U$100,2,FALSE)),"",VLOOKUP($B92,[1]Starší!$C$6:$U$100,12+$Q$4,FALSE))</f>
        <v>92</v>
      </c>
      <c r="R92" s="76">
        <f>IF(ISERROR(VLOOKUP($B92,[1]Starší!$C$6:$U$100,2,FALSE)),"",VLOOKUP($B92,[1]Starší!$C$6:$U$100,12+$R$4,FALSE))</f>
        <v>80</v>
      </c>
      <c r="S92" s="78">
        <f>IF(ISERROR(VLOOKUP($B92,[1]Starší!$C$6:$U$100,2,FALSE)),"",VLOOKUP($B92,[1]Starší!$C$6:$U$100,12+$S$4,FALSE))</f>
        <v>60</v>
      </c>
      <c r="T92" s="79">
        <f>IF(ISERROR(VLOOKUP($B92,[1]Starší!$C$6:$U$100,3,FALSE)),"",VLOOKUP($B92,[1]Starší!$C$6:$U$100,5,FALSE))</f>
        <v>649</v>
      </c>
    </row>
    <row r="93" spans="1:20" ht="15.75" x14ac:dyDescent="0.25">
      <c r="A93" s="41">
        <f>IF(C93="","",A92+1)</f>
        <v>7</v>
      </c>
      <c r="B93" s="68">
        <v>7</v>
      </c>
      <c r="C93" s="69" t="str">
        <f>IF(ISERROR(VLOOKUP($B93,[1]Starší!$C$6:$U$100,2,FALSE)),"",VLOOKUP($B93,[1]Starší!$C$6:$U$100,2,FALSE))</f>
        <v>Horák Eduard</v>
      </c>
      <c r="D93" s="70">
        <f>IF(ISERROR(VLOOKUP($B93,[1]Starší!$C$6:$U$100,3,FALSE)),"",VLOOKUP($B93,[1]Starší!$C$6:$U$100,4,FALSE))</f>
        <v>2012</v>
      </c>
      <c r="E93" s="71"/>
      <c r="F93" s="72" t="str">
        <f>IF(ISERROR(VLOOKUP($B93,[1]Starší!$C$6:$U$100,2,FALSE)),"",VLOOKUP($B93,[1]Starší!$C$6:$U$100,5+$F$4,FALSE))</f>
        <v>11,93</v>
      </c>
      <c r="G93" s="73">
        <f>IF(ISERROR(VLOOKUP($B93,[1]Starší!$C$6:$U$100,2,FALSE)),"",VLOOKUP($B93,[1]Starší!$C$6:$U$100,5+$G$4,FALSE))</f>
        <v>14</v>
      </c>
      <c r="H93" s="74" t="str">
        <f>IF(ISERROR(VLOOKUP($B93,[1]Starší!$C$6:$U$100,2,FALSE)),"",VLOOKUP($B93,[1]Starší!$C$6:$U$100,5+$H$4,FALSE))</f>
        <v>3,33</v>
      </c>
      <c r="I93" s="73">
        <f>IF(ISERROR(VLOOKUP($B93,[1]Starší!$C$6:$U$100,2,FALSE)),"",VLOOKUP($B93,[1]Starší!$C$6:$U$100,5+$I$4,FALSE))</f>
        <v>5</v>
      </c>
      <c r="J93" s="73">
        <f>IF(ISERROR(VLOOKUP($B93,[1]Starší!$C$6:$U$100,2,FALSE)),"",VLOOKUP($B93,[1]Starší!$C$6:$U$100,5+$J$4,FALSE))</f>
        <v>23</v>
      </c>
      <c r="K93" s="73">
        <f>IF(ISERROR(VLOOKUP($B93,[1]Starší!$C$6:$U$100,2,FALSE)),"",VLOOKUP($B93,[1]Starší!$C$6:$U$100,5+$K$4,FALSE))</f>
        <v>4</v>
      </c>
      <c r="L93" s="73">
        <f>IF(ISERROR(VLOOKUP($B93,[1]Starší!$C$6:$U$100,2,FALSE)),"",VLOOKUP($B93,[1]Starší!$C$6:$U$100,5+$L$4,FALSE))</f>
        <v>3</v>
      </c>
      <c r="M93" s="75">
        <f>IF(ISERROR(VLOOKUP($B93,[1]Starší!$C$6:$U$100,2,FALSE)),"",VLOOKUP($B93,[1]Starší!$C$6:$U$100,12+$M$4,FALSE))</f>
        <v>80.7</v>
      </c>
      <c r="N93" s="76">
        <f>IF(ISERROR(VLOOKUP($B93,[1]Starší!$C$6:$U$100,2,FALSE)),"",VLOOKUP($B93,[1]Starší!$C$6:$U$100,12+$N$4,FALSE))</f>
        <v>140</v>
      </c>
      <c r="O93" s="77">
        <f>IF(ISERROR(VLOOKUP($B93,[1]Starší!$C$6:$U$100,2,FALSE)),"",VLOOKUP($B93,[1]Starší!$C$6:$U$100,12+$O$4,FALSE))</f>
        <v>93.4</v>
      </c>
      <c r="P93" s="76">
        <f>IF(ISERROR(VLOOKUP($B93,[1]Starší!$C$6:$U$100,2,FALSE)),"",VLOOKUP($B93,[1]Starší!$C$6:$U$100,12+$P$4,FALSE))</f>
        <v>100</v>
      </c>
      <c r="Q93" s="76">
        <f>IF(ISERROR(VLOOKUP($B93,[1]Starší!$C$6:$U$100,2,FALSE)),"",VLOOKUP($B93,[1]Starší!$C$6:$U$100,12+$Q$4,FALSE))</f>
        <v>92</v>
      </c>
      <c r="R93" s="76">
        <f>IF(ISERROR(VLOOKUP($B93,[1]Starší!$C$6:$U$100,2,FALSE)),"",VLOOKUP($B93,[1]Starší!$C$6:$U$100,12+$R$4,FALSE))</f>
        <v>80</v>
      </c>
      <c r="S93" s="78">
        <f>IF(ISERROR(VLOOKUP($B93,[1]Starší!$C$6:$U$100,2,FALSE)),"",VLOOKUP($B93,[1]Starší!$C$6:$U$100,12+$S$4,FALSE))</f>
        <v>60</v>
      </c>
      <c r="T93" s="79">
        <f>IF(ISERROR(VLOOKUP($B93,[1]Starší!$C$6:$U$100,3,FALSE)),"",VLOOKUP($B93,[1]Starší!$C$6:$U$100,5,FALSE))</f>
        <v>646.1</v>
      </c>
    </row>
    <row r="94" spans="1:20" ht="15.75" x14ac:dyDescent="0.25">
      <c r="A94" s="41">
        <f>IF(C94="","",A93+1)</f>
        <v>8</v>
      </c>
      <c r="B94" s="68">
        <v>8</v>
      </c>
      <c r="C94" s="69" t="str">
        <f>IF(ISERROR(VLOOKUP($B94,[1]Starší!$C$6:$U$100,2,FALSE)),"",VLOOKUP($B94,[1]Starší!$C$6:$U$100,2,FALSE))</f>
        <v>Minarčík Matěj</v>
      </c>
      <c r="D94" s="70">
        <f>IF(ISERROR(VLOOKUP($B94,[1]Starší!$C$6:$U$100,3,FALSE)),"",VLOOKUP($B94,[1]Starší!$C$6:$U$100,4,FALSE))</f>
        <v>2014</v>
      </c>
      <c r="E94" s="71"/>
      <c r="F94" s="72" t="str">
        <f>IF(ISERROR(VLOOKUP($B94,[1]Starší!$C$6:$U$100,2,FALSE)),"",VLOOKUP($B94,[1]Starší!$C$6:$U$100,5+$F$4,FALSE))</f>
        <v>13,24</v>
      </c>
      <c r="G94" s="73">
        <f>IF(ISERROR(VLOOKUP($B94,[1]Starší!$C$6:$U$100,2,FALSE)),"",VLOOKUP($B94,[1]Starší!$C$6:$U$100,5+$G$4,FALSE))</f>
        <v>11</v>
      </c>
      <c r="H94" s="74" t="str">
        <f>IF(ISERROR(VLOOKUP($B94,[1]Starší!$C$6:$U$100,2,FALSE)),"",VLOOKUP($B94,[1]Starší!$C$6:$U$100,5+$H$4,FALSE))</f>
        <v>3,45</v>
      </c>
      <c r="I94" s="73">
        <f>IF(ISERROR(VLOOKUP($B94,[1]Starší!$C$6:$U$100,2,FALSE)),"",VLOOKUP($B94,[1]Starší!$C$6:$U$100,5+$I$4,FALSE))</f>
        <v>5</v>
      </c>
      <c r="J94" s="73">
        <f>IF(ISERROR(VLOOKUP($B94,[1]Starší!$C$6:$U$100,2,FALSE)),"",VLOOKUP($B94,[1]Starší!$C$6:$U$100,5+$J$4,FALSE))</f>
        <v>24</v>
      </c>
      <c r="K94" s="73">
        <f>IF(ISERROR(VLOOKUP($B94,[1]Starší!$C$6:$U$100,2,FALSE)),"",VLOOKUP($B94,[1]Starší!$C$6:$U$100,5+$K$4,FALSE))</f>
        <v>4</v>
      </c>
      <c r="L94" s="73">
        <f>IF(ISERROR(VLOOKUP($B94,[1]Starší!$C$6:$U$100,2,FALSE)),"",VLOOKUP($B94,[1]Starší!$C$6:$U$100,5+$L$4,FALSE))</f>
        <v>4</v>
      </c>
      <c r="M94" s="75">
        <f>IF(ISERROR(VLOOKUP($B94,[1]Starší!$C$6:$U$100,2,FALSE)),"",VLOOKUP($B94,[1]Starší!$C$6:$U$100,12+$M$4,FALSE))</f>
        <v>67.599999999999994</v>
      </c>
      <c r="N94" s="76">
        <f>IF(ISERROR(VLOOKUP($B94,[1]Starší!$C$6:$U$100,2,FALSE)),"",VLOOKUP($B94,[1]Starší!$C$6:$U$100,12+$N$4,FALSE))</f>
        <v>110</v>
      </c>
      <c r="O94" s="77">
        <f>IF(ISERROR(VLOOKUP($B94,[1]Starší!$C$6:$U$100,2,FALSE)),"",VLOOKUP($B94,[1]Starší!$C$6:$U$100,12+$O$4,FALSE))</f>
        <v>91</v>
      </c>
      <c r="P94" s="76">
        <f>IF(ISERROR(VLOOKUP($B94,[1]Starší!$C$6:$U$100,2,FALSE)),"",VLOOKUP($B94,[1]Starší!$C$6:$U$100,12+$P$4,FALSE))</f>
        <v>100</v>
      </c>
      <c r="Q94" s="76">
        <f>IF(ISERROR(VLOOKUP($B94,[1]Starší!$C$6:$U$100,2,FALSE)),"",VLOOKUP($B94,[1]Starší!$C$6:$U$100,12+$Q$4,FALSE))</f>
        <v>96</v>
      </c>
      <c r="R94" s="76">
        <f>IF(ISERROR(VLOOKUP($B94,[1]Starší!$C$6:$U$100,2,FALSE)),"",VLOOKUP($B94,[1]Starší!$C$6:$U$100,12+$R$4,FALSE))</f>
        <v>80</v>
      </c>
      <c r="S94" s="78">
        <f>IF(ISERROR(VLOOKUP($B94,[1]Starší!$C$6:$U$100,2,FALSE)),"",VLOOKUP($B94,[1]Starší!$C$6:$U$100,12+$S$4,FALSE))</f>
        <v>80</v>
      </c>
      <c r="T94" s="79">
        <f>IF(ISERROR(VLOOKUP($B94,[1]Starší!$C$6:$U$100,3,FALSE)),"",VLOOKUP($B94,[1]Starší!$C$6:$U$100,5,FALSE))</f>
        <v>624.6</v>
      </c>
    </row>
    <row r="95" spans="1:20" ht="15.75" x14ac:dyDescent="0.25">
      <c r="A95" s="41">
        <f>IF(C95="","",A94+1)</f>
        <v>9</v>
      </c>
      <c r="B95" s="68">
        <v>9</v>
      </c>
      <c r="C95" s="69" t="str">
        <f>IF(ISERROR(VLOOKUP($B95,[1]Starší!$C$6:$U$100,2,FALSE)),"",VLOOKUP($B95,[1]Starší!$C$6:$U$100,2,FALSE))</f>
        <v>Novák Jan</v>
      </c>
      <c r="D95" s="70">
        <f>IF(ISERROR(VLOOKUP($B95,[1]Starší!$C$6:$U$100,3,FALSE)),"",VLOOKUP($B95,[1]Starší!$C$6:$U$100,4,FALSE))</f>
        <v>2015</v>
      </c>
      <c r="E95" s="71"/>
      <c r="F95" s="72" t="str">
        <f>IF(ISERROR(VLOOKUP($B95,[1]Starší!$C$6:$U$100,2,FALSE)),"",VLOOKUP($B95,[1]Starší!$C$6:$U$100,5+$F$4,FALSE))</f>
        <v>12,34</v>
      </c>
      <c r="G95" s="73">
        <f>IF(ISERROR(VLOOKUP($B95,[1]Starší!$C$6:$U$100,2,FALSE)),"",VLOOKUP($B95,[1]Starší!$C$6:$U$100,5+$G$4,FALSE))</f>
        <v>13</v>
      </c>
      <c r="H95" s="74" t="str">
        <f>IF(ISERROR(VLOOKUP($B95,[1]Starší!$C$6:$U$100,2,FALSE)),"",VLOOKUP($B95,[1]Starší!$C$6:$U$100,5+$H$4,FALSE))</f>
        <v>3,43</v>
      </c>
      <c r="I95" s="73">
        <f>IF(ISERROR(VLOOKUP($B95,[1]Starší!$C$6:$U$100,2,FALSE)),"",VLOOKUP($B95,[1]Starší!$C$6:$U$100,5+$I$4,FALSE))</f>
        <v>5</v>
      </c>
      <c r="J95" s="73">
        <f>IF(ISERROR(VLOOKUP($B95,[1]Starší!$C$6:$U$100,2,FALSE)),"",VLOOKUP($B95,[1]Starší!$C$6:$U$100,5+$J$4,FALSE))</f>
        <v>16</v>
      </c>
      <c r="K95" s="73">
        <f>IF(ISERROR(VLOOKUP($B95,[1]Starší!$C$6:$U$100,2,FALSE)),"",VLOOKUP($B95,[1]Starší!$C$6:$U$100,5+$K$4,FALSE))</f>
        <v>4</v>
      </c>
      <c r="L95" s="73">
        <f>IF(ISERROR(VLOOKUP($B95,[1]Starší!$C$6:$U$100,2,FALSE)),"",VLOOKUP($B95,[1]Starší!$C$6:$U$100,5+$L$4,FALSE))</f>
        <v>4</v>
      </c>
      <c r="M95" s="75">
        <f>IF(ISERROR(VLOOKUP($B95,[1]Starší!$C$6:$U$100,2,FALSE)),"",VLOOKUP($B95,[1]Starší!$C$6:$U$100,12+$M$4,FALSE))</f>
        <v>76.599999999999994</v>
      </c>
      <c r="N95" s="76">
        <f>IF(ISERROR(VLOOKUP($B95,[1]Starší!$C$6:$U$100,2,FALSE)),"",VLOOKUP($B95,[1]Starší!$C$6:$U$100,12+$N$4,FALSE))</f>
        <v>130</v>
      </c>
      <c r="O95" s="77">
        <f>IF(ISERROR(VLOOKUP($B95,[1]Starší!$C$6:$U$100,2,FALSE)),"",VLOOKUP($B95,[1]Starší!$C$6:$U$100,12+$O$4,FALSE))</f>
        <v>91.4</v>
      </c>
      <c r="P95" s="76">
        <f>IF(ISERROR(VLOOKUP($B95,[1]Starší!$C$6:$U$100,2,FALSE)),"",VLOOKUP($B95,[1]Starší!$C$6:$U$100,12+$P$4,FALSE))</f>
        <v>100</v>
      </c>
      <c r="Q95" s="76">
        <f>IF(ISERROR(VLOOKUP($B95,[1]Starší!$C$6:$U$100,2,FALSE)),"",VLOOKUP($B95,[1]Starší!$C$6:$U$100,12+$Q$4,FALSE))</f>
        <v>64</v>
      </c>
      <c r="R95" s="76">
        <f>IF(ISERROR(VLOOKUP($B95,[1]Starší!$C$6:$U$100,2,FALSE)),"",VLOOKUP($B95,[1]Starší!$C$6:$U$100,12+$R$4,FALSE))</f>
        <v>80</v>
      </c>
      <c r="S95" s="78">
        <f>IF(ISERROR(VLOOKUP($B95,[1]Starší!$C$6:$U$100,2,FALSE)),"",VLOOKUP($B95,[1]Starší!$C$6:$U$100,12+$S$4,FALSE))</f>
        <v>80</v>
      </c>
      <c r="T95" s="79">
        <f>IF(ISERROR(VLOOKUP($B95,[1]Starší!$C$6:$U$100,3,FALSE)),"",VLOOKUP($B95,[1]Starší!$C$6:$U$100,5,FALSE))</f>
        <v>622</v>
      </c>
    </row>
    <row r="96" spans="1:20" ht="15.75" x14ac:dyDescent="0.25">
      <c r="A96" s="41">
        <f>IF(C96="","",A95+1)</f>
        <v>10</v>
      </c>
      <c r="B96" s="68">
        <v>10</v>
      </c>
      <c r="C96" s="69" t="str">
        <f>IF(ISERROR(VLOOKUP($B96,[1]Starší!$C$6:$U$100,2,FALSE)),"",VLOOKUP($B96,[1]Starší!$C$6:$U$100,2,FALSE))</f>
        <v>Cuth Lukáš</v>
      </c>
      <c r="D96" s="70">
        <f>IF(ISERROR(VLOOKUP($B96,[1]Starší!$C$6:$U$100,3,FALSE)),"",VLOOKUP($B96,[1]Starší!$C$6:$U$100,4,FALSE))</f>
        <v>2015</v>
      </c>
      <c r="E96" s="71"/>
      <c r="F96" s="72" t="str">
        <f>IF(ISERROR(VLOOKUP($B96,[1]Starší!$C$6:$U$100,2,FALSE)),"",VLOOKUP($B96,[1]Starší!$C$6:$U$100,5+$F$4,FALSE))</f>
        <v>12,97</v>
      </c>
      <c r="G96" s="73">
        <f>IF(ISERROR(VLOOKUP($B96,[1]Starší!$C$6:$U$100,2,FALSE)),"",VLOOKUP($B96,[1]Starší!$C$6:$U$100,5+$G$4,FALSE))</f>
        <v>13</v>
      </c>
      <c r="H96" s="74" t="str">
        <f>IF(ISERROR(VLOOKUP($B96,[1]Starší!$C$6:$U$100,2,FALSE)),"",VLOOKUP($B96,[1]Starší!$C$6:$U$100,5+$H$4,FALSE))</f>
        <v>3,35</v>
      </c>
      <c r="I96" s="73">
        <f>IF(ISERROR(VLOOKUP($B96,[1]Starší!$C$6:$U$100,2,FALSE)),"",VLOOKUP($B96,[1]Starší!$C$6:$U$100,5+$I$4,FALSE))</f>
        <v>5</v>
      </c>
      <c r="J96" s="73">
        <f>IF(ISERROR(VLOOKUP($B96,[1]Starší!$C$6:$U$100,2,FALSE)),"",VLOOKUP($B96,[1]Starší!$C$6:$U$100,5+$J$4,FALSE))</f>
        <v>21</v>
      </c>
      <c r="K96" s="73">
        <f>IF(ISERROR(VLOOKUP($B96,[1]Starší!$C$6:$U$100,2,FALSE)),"",VLOOKUP($B96,[1]Starší!$C$6:$U$100,5+$K$4,FALSE))</f>
        <v>3</v>
      </c>
      <c r="L96" s="73">
        <f>IF(ISERROR(VLOOKUP($B96,[1]Starší!$C$6:$U$100,2,FALSE)),"",VLOOKUP($B96,[1]Starší!$C$6:$U$100,5+$L$4,FALSE))</f>
        <v>4</v>
      </c>
      <c r="M96" s="75">
        <f>IF(ISERROR(VLOOKUP($B96,[1]Starší!$C$6:$U$100,2,FALSE)),"",VLOOKUP($B96,[1]Starší!$C$6:$U$100,12+$M$4,FALSE))</f>
        <v>70.3</v>
      </c>
      <c r="N96" s="76">
        <f>IF(ISERROR(VLOOKUP($B96,[1]Starší!$C$6:$U$100,2,FALSE)),"",VLOOKUP($B96,[1]Starší!$C$6:$U$100,12+$N$4,FALSE))</f>
        <v>130</v>
      </c>
      <c r="O96" s="77">
        <f>IF(ISERROR(VLOOKUP($B96,[1]Starší!$C$6:$U$100,2,FALSE)),"",VLOOKUP($B96,[1]Starší!$C$6:$U$100,12+$O$4,FALSE))</f>
        <v>93</v>
      </c>
      <c r="P96" s="76">
        <f>IF(ISERROR(VLOOKUP($B96,[1]Starší!$C$6:$U$100,2,FALSE)),"",VLOOKUP($B96,[1]Starší!$C$6:$U$100,12+$P$4,FALSE))</f>
        <v>100</v>
      </c>
      <c r="Q96" s="76">
        <f>IF(ISERROR(VLOOKUP($B96,[1]Starší!$C$6:$U$100,2,FALSE)),"",VLOOKUP($B96,[1]Starší!$C$6:$U$100,12+$Q$4,FALSE))</f>
        <v>84</v>
      </c>
      <c r="R96" s="76">
        <f>IF(ISERROR(VLOOKUP($B96,[1]Starší!$C$6:$U$100,2,FALSE)),"",VLOOKUP($B96,[1]Starší!$C$6:$U$100,12+$R$4,FALSE))</f>
        <v>60</v>
      </c>
      <c r="S96" s="78">
        <f>IF(ISERROR(VLOOKUP($B96,[1]Starší!$C$6:$U$100,2,FALSE)),"",VLOOKUP($B96,[1]Starší!$C$6:$U$100,12+$S$4,FALSE))</f>
        <v>80</v>
      </c>
      <c r="T96" s="79">
        <f>IF(ISERROR(VLOOKUP($B96,[1]Starší!$C$6:$U$100,3,FALSE)),"",VLOOKUP($B96,[1]Starší!$C$6:$U$100,5,FALSE))</f>
        <v>617.29999999999995</v>
      </c>
    </row>
    <row r="97" spans="1:20" ht="15.75" x14ac:dyDescent="0.25">
      <c r="A97" s="41">
        <f>IF(C97="","",A96+1)</f>
        <v>11</v>
      </c>
      <c r="B97" s="68">
        <v>11</v>
      </c>
      <c r="C97" s="69" t="str">
        <f>IF(ISERROR(VLOOKUP($B97,[1]Starší!$C$6:$U$100,2,FALSE)),"",VLOOKUP($B97,[1]Starší!$C$6:$U$100,2,FALSE))</f>
        <v>Viktora Šimon</v>
      </c>
      <c r="D97" s="70">
        <f>IF(ISERROR(VLOOKUP($B97,[1]Starší!$C$6:$U$100,3,FALSE)),"",VLOOKUP($B97,[1]Starší!$C$6:$U$100,4,FALSE))</f>
        <v>2013</v>
      </c>
      <c r="E97" s="71"/>
      <c r="F97" s="72" t="str">
        <f>IF(ISERROR(VLOOKUP($B97,[1]Starší!$C$6:$U$100,2,FALSE)),"",VLOOKUP($B97,[1]Starší!$C$6:$U$100,5+$F$4,FALSE))</f>
        <v>12,02</v>
      </c>
      <c r="G97" s="73">
        <f>IF(ISERROR(VLOOKUP($B97,[1]Starší!$C$6:$U$100,2,FALSE)),"",VLOOKUP($B97,[1]Starší!$C$6:$U$100,5+$G$4,FALSE))</f>
        <v>10</v>
      </c>
      <c r="H97" s="74" t="str">
        <f>IF(ISERROR(VLOOKUP($B97,[1]Starší!$C$6:$U$100,2,FALSE)),"",VLOOKUP($B97,[1]Starší!$C$6:$U$100,5+$H$4,FALSE))</f>
        <v>4,42</v>
      </c>
      <c r="I97" s="73">
        <f>IF(ISERROR(VLOOKUP($B97,[1]Starší!$C$6:$U$100,2,FALSE)),"",VLOOKUP($B97,[1]Starší!$C$6:$U$100,5+$I$4,FALSE))</f>
        <v>5</v>
      </c>
      <c r="J97" s="73">
        <f>IF(ISERROR(VLOOKUP($B97,[1]Starší!$C$6:$U$100,2,FALSE)),"",VLOOKUP($B97,[1]Starší!$C$6:$U$100,5+$J$4,FALSE))</f>
        <v>21</v>
      </c>
      <c r="K97" s="73">
        <f>IF(ISERROR(VLOOKUP($B97,[1]Starší!$C$6:$U$100,2,FALSE)),"",VLOOKUP($B97,[1]Starší!$C$6:$U$100,5+$K$4,FALSE))</f>
        <v>4</v>
      </c>
      <c r="L97" s="73">
        <f>IF(ISERROR(VLOOKUP($B97,[1]Starší!$C$6:$U$100,2,FALSE)),"",VLOOKUP($B97,[1]Starší!$C$6:$U$100,5+$L$4,FALSE))</f>
        <v>4</v>
      </c>
      <c r="M97" s="75">
        <f>IF(ISERROR(VLOOKUP($B97,[1]Starší!$C$6:$U$100,2,FALSE)),"",VLOOKUP($B97,[1]Starší!$C$6:$U$100,12+$M$4,FALSE))</f>
        <v>79.800000000000011</v>
      </c>
      <c r="N97" s="76">
        <f>IF(ISERROR(VLOOKUP($B97,[1]Starší!$C$6:$U$100,2,FALSE)),"",VLOOKUP($B97,[1]Starší!$C$6:$U$100,12+$N$4,FALSE))</f>
        <v>100</v>
      </c>
      <c r="O97" s="77">
        <f>IF(ISERROR(VLOOKUP($B97,[1]Starší!$C$6:$U$100,2,FALSE)),"",VLOOKUP($B97,[1]Starší!$C$6:$U$100,12+$O$4,FALSE))</f>
        <v>71.599999999999994</v>
      </c>
      <c r="P97" s="76">
        <f>IF(ISERROR(VLOOKUP($B97,[1]Starší!$C$6:$U$100,2,FALSE)),"",VLOOKUP($B97,[1]Starší!$C$6:$U$100,12+$P$4,FALSE))</f>
        <v>100</v>
      </c>
      <c r="Q97" s="76">
        <f>IF(ISERROR(VLOOKUP($B97,[1]Starší!$C$6:$U$100,2,FALSE)),"",VLOOKUP($B97,[1]Starší!$C$6:$U$100,12+$Q$4,FALSE))</f>
        <v>84</v>
      </c>
      <c r="R97" s="76">
        <f>IF(ISERROR(VLOOKUP($B97,[1]Starší!$C$6:$U$100,2,FALSE)),"",VLOOKUP($B97,[1]Starší!$C$6:$U$100,12+$R$4,FALSE))</f>
        <v>80</v>
      </c>
      <c r="S97" s="78">
        <f>IF(ISERROR(VLOOKUP($B97,[1]Starší!$C$6:$U$100,2,FALSE)),"",VLOOKUP($B97,[1]Starší!$C$6:$U$100,12+$S$4,FALSE))</f>
        <v>80</v>
      </c>
      <c r="T97" s="79">
        <f>IF(ISERROR(VLOOKUP($B97,[1]Starší!$C$6:$U$100,3,FALSE)),"",VLOOKUP($B97,[1]Starší!$C$6:$U$100,5,FALSE))</f>
        <v>595.4</v>
      </c>
    </row>
    <row r="98" spans="1:20" ht="15.75" x14ac:dyDescent="0.25">
      <c r="A98" s="41">
        <f>IF(C98="","",A97+1)</f>
        <v>12</v>
      </c>
      <c r="B98" s="68">
        <v>12</v>
      </c>
      <c r="C98" s="69" t="str">
        <f>IF(ISERROR(VLOOKUP($B98,[1]Starší!$C$6:$U$100,2,FALSE)),"",VLOOKUP($B98,[1]Starší!$C$6:$U$100,2,FALSE))</f>
        <v>Jurák Vojtěch</v>
      </c>
      <c r="D98" s="70">
        <f>IF(ISERROR(VLOOKUP($B98,[1]Starší!$C$6:$U$100,3,FALSE)),"",VLOOKUP($B98,[1]Starší!$C$6:$U$100,4,FALSE))</f>
        <v>2015</v>
      </c>
      <c r="E98" s="71"/>
      <c r="F98" s="72" t="str">
        <f>IF(ISERROR(VLOOKUP($B98,[1]Starší!$C$6:$U$100,2,FALSE)),"",VLOOKUP($B98,[1]Starší!$C$6:$U$100,5+$F$4,FALSE))</f>
        <v>12,79</v>
      </c>
      <c r="G98" s="73">
        <f>IF(ISERROR(VLOOKUP($B98,[1]Starší!$C$6:$U$100,2,FALSE)),"",VLOOKUP($B98,[1]Starší!$C$6:$U$100,5+$G$4,FALSE))</f>
        <v>12</v>
      </c>
      <c r="H98" s="74">
        <f>IF(ISERROR(VLOOKUP($B98,[1]Starší!$C$6:$U$100,2,FALSE)),"",VLOOKUP($B98,[1]Starší!$C$6:$U$100,5+$H$4,FALSE))</f>
        <v>3.1</v>
      </c>
      <c r="I98" s="73">
        <f>IF(ISERROR(VLOOKUP($B98,[1]Starší!$C$6:$U$100,2,FALSE)),"",VLOOKUP($B98,[1]Starší!$C$6:$U$100,5+$I$4,FALSE))</f>
        <v>4</v>
      </c>
      <c r="J98" s="73">
        <f>IF(ISERROR(VLOOKUP($B98,[1]Starší!$C$6:$U$100,2,FALSE)),"",VLOOKUP($B98,[1]Starší!$C$6:$U$100,5+$J$4,FALSE))</f>
        <v>24</v>
      </c>
      <c r="K98" s="73">
        <f>IF(ISERROR(VLOOKUP($B98,[1]Starší!$C$6:$U$100,2,FALSE)),"",VLOOKUP($B98,[1]Starší!$C$6:$U$100,5+$K$4,FALSE))</f>
        <v>3</v>
      </c>
      <c r="L98" s="73">
        <f>IF(ISERROR(VLOOKUP($B98,[1]Starší!$C$6:$U$100,2,FALSE)),"",VLOOKUP($B98,[1]Starší!$C$6:$U$100,5+$L$4,FALSE))</f>
        <v>3</v>
      </c>
      <c r="M98" s="75">
        <f>IF(ISERROR(VLOOKUP($B98,[1]Starší!$C$6:$U$100,2,FALSE)),"",VLOOKUP($B98,[1]Starší!$C$6:$U$100,12+$M$4,FALSE))</f>
        <v>72.100000000000009</v>
      </c>
      <c r="N98" s="76">
        <f>IF(ISERROR(VLOOKUP($B98,[1]Starší!$C$6:$U$100,2,FALSE)),"",VLOOKUP($B98,[1]Starší!$C$6:$U$100,12+$N$4,FALSE))</f>
        <v>120</v>
      </c>
      <c r="O98" s="77">
        <f>IF(ISERROR(VLOOKUP($B98,[1]Starší!$C$6:$U$100,2,FALSE)),"",VLOOKUP($B98,[1]Starší!$C$6:$U$100,12+$O$4,FALSE))</f>
        <v>98</v>
      </c>
      <c r="P98" s="76">
        <f>IF(ISERROR(VLOOKUP($B98,[1]Starší!$C$6:$U$100,2,FALSE)),"",VLOOKUP($B98,[1]Starší!$C$6:$U$100,12+$P$4,FALSE))</f>
        <v>80</v>
      </c>
      <c r="Q98" s="76">
        <f>IF(ISERROR(VLOOKUP($B98,[1]Starší!$C$6:$U$100,2,FALSE)),"",VLOOKUP($B98,[1]Starší!$C$6:$U$100,12+$Q$4,FALSE))</f>
        <v>96</v>
      </c>
      <c r="R98" s="76">
        <f>IF(ISERROR(VLOOKUP($B98,[1]Starší!$C$6:$U$100,2,FALSE)),"",VLOOKUP($B98,[1]Starší!$C$6:$U$100,12+$R$4,FALSE))</f>
        <v>60</v>
      </c>
      <c r="S98" s="78">
        <f>IF(ISERROR(VLOOKUP($B98,[1]Starší!$C$6:$U$100,2,FALSE)),"",VLOOKUP($B98,[1]Starší!$C$6:$U$100,12+$S$4,FALSE))</f>
        <v>60</v>
      </c>
      <c r="T98" s="79">
        <f>IF(ISERROR(VLOOKUP($B98,[1]Starší!$C$6:$U$100,3,FALSE)),"",VLOOKUP($B98,[1]Starší!$C$6:$U$100,5,FALSE))</f>
        <v>586.1</v>
      </c>
    </row>
    <row r="99" spans="1:20" ht="15.75" x14ac:dyDescent="0.25">
      <c r="A99" s="41">
        <f>IF(C99="","",A98+1)</f>
        <v>13</v>
      </c>
      <c r="B99" s="68">
        <v>13</v>
      </c>
      <c r="C99" s="69" t="str">
        <f>IF(ISERROR(VLOOKUP($B99,[1]Starší!$C$6:$U$100,2,FALSE)),"",VLOOKUP($B99,[1]Starší!$C$6:$U$100,2,FALSE))</f>
        <v>Přílučík Ondřej</v>
      </c>
      <c r="D99" s="70">
        <f>IF(ISERROR(VLOOKUP($B99,[1]Starší!$C$6:$U$100,3,FALSE)),"",VLOOKUP($B99,[1]Starší!$C$6:$U$100,4,FALSE))</f>
        <v>2015</v>
      </c>
      <c r="E99" s="71"/>
      <c r="F99" s="72" t="str">
        <f>IF(ISERROR(VLOOKUP($B99,[1]Starší!$C$6:$U$100,2,FALSE)),"",VLOOKUP($B99,[1]Starší!$C$6:$U$100,5+$F$4,FALSE))</f>
        <v>14,06</v>
      </c>
      <c r="G99" s="73">
        <f>IF(ISERROR(VLOOKUP($B99,[1]Starší!$C$6:$U$100,2,FALSE)),"",VLOOKUP($B99,[1]Starší!$C$6:$U$100,5+$G$4,FALSE))</f>
        <v>11</v>
      </c>
      <c r="H99" s="74" t="str">
        <f>IF(ISERROR(VLOOKUP($B99,[1]Starší!$C$6:$U$100,2,FALSE)),"",VLOOKUP($B99,[1]Starší!$C$6:$U$100,5+$H$4,FALSE))</f>
        <v>3,64</v>
      </c>
      <c r="I99" s="73">
        <f>IF(ISERROR(VLOOKUP($B99,[1]Starší!$C$6:$U$100,2,FALSE)),"",VLOOKUP($B99,[1]Starší!$C$6:$U$100,5+$I$4,FALSE))</f>
        <v>5</v>
      </c>
      <c r="J99" s="73">
        <f>IF(ISERROR(VLOOKUP($B99,[1]Starší!$C$6:$U$100,2,FALSE)),"",VLOOKUP($B99,[1]Starší!$C$6:$U$100,5+$J$4,FALSE))</f>
        <v>20</v>
      </c>
      <c r="K99" s="73">
        <f>IF(ISERROR(VLOOKUP($B99,[1]Starší!$C$6:$U$100,2,FALSE)),"",VLOOKUP($B99,[1]Starší!$C$6:$U$100,5+$K$4,FALSE))</f>
        <v>3</v>
      </c>
      <c r="L99" s="73">
        <f>IF(ISERROR(VLOOKUP($B99,[1]Starší!$C$6:$U$100,2,FALSE)),"",VLOOKUP($B99,[1]Starší!$C$6:$U$100,5+$L$4,FALSE))</f>
        <v>4</v>
      </c>
      <c r="M99" s="75">
        <f>IF(ISERROR(VLOOKUP($B99,[1]Starší!$C$6:$U$100,2,FALSE)),"",VLOOKUP($B99,[1]Starší!$C$6:$U$100,12+$M$4,FALSE))</f>
        <v>59.399999999999991</v>
      </c>
      <c r="N99" s="76">
        <f>IF(ISERROR(VLOOKUP($B99,[1]Starší!$C$6:$U$100,2,FALSE)),"",VLOOKUP($B99,[1]Starší!$C$6:$U$100,12+$N$4,FALSE))</f>
        <v>110</v>
      </c>
      <c r="O99" s="77">
        <f>IF(ISERROR(VLOOKUP($B99,[1]Starší!$C$6:$U$100,2,FALSE)),"",VLOOKUP($B99,[1]Starší!$C$6:$U$100,12+$O$4,FALSE))</f>
        <v>87.199999999999989</v>
      </c>
      <c r="P99" s="76">
        <f>IF(ISERROR(VLOOKUP($B99,[1]Starší!$C$6:$U$100,2,FALSE)),"",VLOOKUP($B99,[1]Starší!$C$6:$U$100,12+$P$4,FALSE))</f>
        <v>100</v>
      </c>
      <c r="Q99" s="76">
        <f>IF(ISERROR(VLOOKUP($B99,[1]Starší!$C$6:$U$100,2,FALSE)),"",VLOOKUP($B99,[1]Starší!$C$6:$U$100,12+$Q$4,FALSE))</f>
        <v>80</v>
      </c>
      <c r="R99" s="76">
        <f>IF(ISERROR(VLOOKUP($B99,[1]Starší!$C$6:$U$100,2,FALSE)),"",VLOOKUP($B99,[1]Starší!$C$6:$U$100,12+$R$4,FALSE))</f>
        <v>60</v>
      </c>
      <c r="S99" s="78">
        <f>IF(ISERROR(VLOOKUP($B99,[1]Starší!$C$6:$U$100,2,FALSE)),"",VLOOKUP($B99,[1]Starší!$C$6:$U$100,12+$S$4,FALSE))</f>
        <v>80</v>
      </c>
      <c r="T99" s="79">
        <f>IF(ISERROR(VLOOKUP($B99,[1]Starší!$C$6:$U$100,3,FALSE)),"",VLOOKUP($B99,[1]Starší!$C$6:$U$100,5,FALSE))</f>
        <v>576.59999999999991</v>
      </c>
    </row>
    <row r="100" spans="1:20" ht="15.75" x14ac:dyDescent="0.25">
      <c r="A100" s="41">
        <f>IF(C100="","",A99+1)</f>
        <v>14</v>
      </c>
      <c r="B100" s="68">
        <v>14</v>
      </c>
      <c r="C100" s="69" t="str">
        <f>IF(ISERROR(VLOOKUP($B100,[1]Starší!$C$6:$U$100,2,FALSE)),"",VLOOKUP($B100,[1]Starší!$C$6:$U$100,2,FALSE))</f>
        <v>Kareš Kristián</v>
      </c>
      <c r="D100" s="70">
        <f>IF(ISERROR(VLOOKUP($B100,[1]Starší!$C$6:$U$100,3,FALSE)),"",VLOOKUP($B100,[1]Starší!$C$6:$U$100,4,FALSE))</f>
        <v>2015</v>
      </c>
      <c r="E100" s="71"/>
      <c r="F100" s="72" t="str">
        <f>IF(ISERROR(VLOOKUP($B100,[1]Starší!$C$6:$U$100,2,FALSE)),"",VLOOKUP($B100,[1]Starší!$C$6:$U$100,5+$F$4,FALSE))</f>
        <v>13,03</v>
      </c>
      <c r="G100" s="73">
        <f>IF(ISERROR(VLOOKUP($B100,[1]Starší!$C$6:$U$100,2,FALSE)),"",VLOOKUP($B100,[1]Starší!$C$6:$U$100,5+$G$4,FALSE))</f>
        <v>13</v>
      </c>
      <c r="H100" s="74" t="str">
        <f>IF(ISERROR(VLOOKUP($B100,[1]Starší!$C$6:$U$100,2,FALSE)),"",VLOOKUP($B100,[1]Starší!$C$6:$U$100,5+$H$4,FALSE))</f>
        <v>3,68</v>
      </c>
      <c r="I100" s="73">
        <f>IF(ISERROR(VLOOKUP($B100,[1]Starší!$C$6:$U$100,2,FALSE)),"",VLOOKUP($B100,[1]Starší!$C$6:$U$100,5+$I$4,FALSE))</f>
        <v>5</v>
      </c>
      <c r="J100" s="73">
        <f>IF(ISERROR(VLOOKUP($B100,[1]Starší!$C$6:$U$100,2,FALSE)),"",VLOOKUP($B100,[1]Starší!$C$6:$U$100,5+$J$4,FALSE))</f>
        <v>22</v>
      </c>
      <c r="K100" s="73">
        <f>IF(ISERROR(VLOOKUP($B100,[1]Starší!$C$6:$U$100,2,FALSE)),"",VLOOKUP($B100,[1]Starší!$C$6:$U$100,5+$K$4,FALSE))</f>
        <v>1</v>
      </c>
      <c r="L100" s="73">
        <f>IF(ISERROR(VLOOKUP($B100,[1]Starší!$C$6:$U$100,2,FALSE)),"",VLOOKUP($B100,[1]Starší!$C$6:$U$100,5+$L$4,FALSE))</f>
        <v>4</v>
      </c>
      <c r="M100" s="75">
        <f>IF(ISERROR(VLOOKUP($B100,[1]Starší!$C$6:$U$100,2,FALSE)),"",VLOOKUP($B100,[1]Starší!$C$6:$U$100,12+$M$4,FALSE))</f>
        <v>69.7</v>
      </c>
      <c r="N100" s="76">
        <f>IF(ISERROR(VLOOKUP($B100,[1]Starší!$C$6:$U$100,2,FALSE)),"",VLOOKUP($B100,[1]Starší!$C$6:$U$100,12+$N$4,FALSE))</f>
        <v>130</v>
      </c>
      <c r="O100" s="77">
        <f>IF(ISERROR(VLOOKUP($B100,[1]Starší!$C$6:$U$100,2,FALSE)),"",VLOOKUP($B100,[1]Starší!$C$6:$U$100,12+$O$4,FALSE))</f>
        <v>86.4</v>
      </c>
      <c r="P100" s="76">
        <f>IF(ISERROR(VLOOKUP($B100,[1]Starší!$C$6:$U$100,2,FALSE)),"",VLOOKUP($B100,[1]Starší!$C$6:$U$100,12+$P$4,FALSE))</f>
        <v>100</v>
      </c>
      <c r="Q100" s="76">
        <f>IF(ISERROR(VLOOKUP($B100,[1]Starší!$C$6:$U$100,2,FALSE)),"",VLOOKUP($B100,[1]Starší!$C$6:$U$100,12+$Q$4,FALSE))</f>
        <v>88</v>
      </c>
      <c r="R100" s="76">
        <f>IF(ISERROR(VLOOKUP($B100,[1]Starší!$C$6:$U$100,2,FALSE)),"",VLOOKUP($B100,[1]Starší!$C$6:$U$100,12+$R$4,FALSE))</f>
        <v>20</v>
      </c>
      <c r="S100" s="78">
        <f>IF(ISERROR(VLOOKUP($B100,[1]Starší!$C$6:$U$100,2,FALSE)),"",VLOOKUP($B100,[1]Starší!$C$6:$U$100,12+$S$4,FALSE))</f>
        <v>80</v>
      </c>
      <c r="T100" s="79">
        <f>IF(ISERROR(VLOOKUP($B100,[1]Starší!$C$6:$U$100,3,FALSE)),"",VLOOKUP($B100,[1]Starší!$C$6:$U$100,5,FALSE))</f>
        <v>574.1</v>
      </c>
    </row>
    <row r="101" spans="1:20" ht="15.75" x14ac:dyDescent="0.25">
      <c r="A101" s="41">
        <f>IF(C101="","",A100+1)</f>
        <v>15</v>
      </c>
      <c r="B101" s="68">
        <v>15</v>
      </c>
      <c r="C101" s="69" t="str">
        <f>IF(ISERROR(VLOOKUP($B101,[1]Starší!$C$6:$U$100,2,FALSE)),"",VLOOKUP($B101,[1]Starší!$C$6:$U$100,2,FALSE))</f>
        <v>Tomaštík Boleslav</v>
      </c>
      <c r="D101" s="70">
        <f>IF(ISERROR(VLOOKUP($B101,[1]Starší!$C$6:$U$100,3,FALSE)),"",VLOOKUP($B101,[1]Starší!$C$6:$U$100,4,FALSE))</f>
        <v>2015</v>
      </c>
      <c r="E101" s="71"/>
      <c r="F101" s="72" t="str">
        <f>IF(ISERROR(VLOOKUP($B101,[1]Starší!$C$6:$U$100,2,FALSE)),"",VLOOKUP($B101,[1]Starší!$C$6:$U$100,5+$F$4,FALSE))</f>
        <v>13,75</v>
      </c>
      <c r="G101" s="73">
        <f>IF(ISERROR(VLOOKUP($B101,[1]Starší!$C$6:$U$100,2,FALSE)),"",VLOOKUP($B101,[1]Starší!$C$6:$U$100,5+$G$4,FALSE))</f>
        <v>12</v>
      </c>
      <c r="H101" s="74" t="str">
        <f>IF(ISERROR(VLOOKUP($B101,[1]Starší!$C$6:$U$100,2,FALSE)),"",VLOOKUP($B101,[1]Starší!$C$6:$U$100,5+$H$4,FALSE))</f>
        <v>3,35</v>
      </c>
      <c r="I101" s="73">
        <f>IF(ISERROR(VLOOKUP($B101,[1]Starší!$C$6:$U$100,2,FALSE)),"",VLOOKUP($B101,[1]Starší!$C$6:$U$100,5+$I$4,FALSE))</f>
        <v>5</v>
      </c>
      <c r="J101" s="73">
        <f>IF(ISERROR(VLOOKUP($B101,[1]Starší!$C$6:$U$100,2,FALSE)),"",VLOOKUP($B101,[1]Starší!$C$6:$U$100,5+$J$4,FALSE))</f>
        <v>19</v>
      </c>
      <c r="K101" s="73">
        <f>IF(ISERROR(VLOOKUP($B101,[1]Starší!$C$6:$U$100,2,FALSE)),"",VLOOKUP($B101,[1]Starší!$C$6:$U$100,5+$K$4,FALSE))</f>
        <v>3</v>
      </c>
      <c r="L101" s="73">
        <f>IF(ISERROR(VLOOKUP($B101,[1]Starší!$C$6:$U$100,2,FALSE)),"",VLOOKUP($B101,[1]Starší!$C$6:$U$100,5+$L$4,FALSE))</f>
        <v>3</v>
      </c>
      <c r="M101" s="75">
        <f>IF(ISERROR(VLOOKUP($B101,[1]Starší!$C$6:$U$100,2,FALSE)),"",VLOOKUP($B101,[1]Starší!$C$6:$U$100,12+$M$4,FALSE))</f>
        <v>62.5</v>
      </c>
      <c r="N101" s="76">
        <f>IF(ISERROR(VLOOKUP($B101,[1]Starší!$C$6:$U$100,2,FALSE)),"",VLOOKUP($B101,[1]Starší!$C$6:$U$100,12+$N$4,FALSE))</f>
        <v>120</v>
      </c>
      <c r="O101" s="77">
        <f>IF(ISERROR(VLOOKUP($B101,[1]Starší!$C$6:$U$100,2,FALSE)),"",VLOOKUP($B101,[1]Starší!$C$6:$U$100,12+$O$4,FALSE))</f>
        <v>93</v>
      </c>
      <c r="P101" s="76">
        <f>IF(ISERROR(VLOOKUP($B101,[1]Starší!$C$6:$U$100,2,FALSE)),"",VLOOKUP($B101,[1]Starší!$C$6:$U$100,12+$P$4,FALSE))</f>
        <v>100</v>
      </c>
      <c r="Q101" s="76">
        <f>IF(ISERROR(VLOOKUP($B101,[1]Starší!$C$6:$U$100,2,FALSE)),"",VLOOKUP($B101,[1]Starší!$C$6:$U$100,12+$Q$4,FALSE))</f>
        <v>76</v>
      </c>
      <c r="R101" s="76">
        <f>IF(ISERROR(VLOOKUP($B101,[1]Starší!$C$6:$U$100,2,FALSE)),"",VLOOKUP($B101,[1]Starší!$C$6:$U$100,12+$R$4,FALSE))</f>
        <v>60</v>
      </c>
      <c r="S101" s="78">
        <f>IF(ISERROR(VLOOKUP($B101,[1]Starší!$C$6:$U$100,2,FALSE)),"",VLOOKUP($B101,[1]Starší!$C$6:$U$100,12+$S$4,FALSE))</f>
        <v>60</v>
      </c>
      <c r="T101" s="79">
        <f>IF(ISERROR(VLOOKUP($B101,[1]Starší!$C$6:$U$100,3,FALSE)),"",VLOOKUP($B101,[1]Starší!$C$6:$U$100,5,FALSE))</f>
        <v>571.5</v>
      </c>
    </row>
    <row r="102" spans="1:20" ht="15.75" x14ac:dyDescent="0.25">
      <c r="A102" s="41">
        <f>IF(C102="","",A101+1)</f>
        <v>16</v>
      </c>
      <c r="B102" s="68">
        <v>16</v>
      </c>
      <c r="C102" s="69" t="str">
        <f>IF(ISERROR(VLOOKUP($B102,[1]Starší!$C$6:$U$100,2,FALSE)),"",VLOOKUP($B102,[1]Starší!$C$6:$U$100,2,FALSE))</f>
        <v>Urban Vít</v>
      </c>
      <c r="D102" s="70">
        <f>IF(ISERROR(VLOOKUP($B102,[1]Starší!$C$6:$U$100,3,FALSE)),"",VLOOKUP($B102,[1]Starší!$C$6:$U$100,4,FALSE))</f>
        <v>2015</v>
      </c>
      <c r="E102" s="71"/>
      <c r="F102" s="72" t="str">
        <f>IF(ISERROR(VLOOKUP($B102,[1]Starší!$C$6:$U$100,2,FALSE)),"",VLOOKUP($B102,[1]Starší!$C$6:$U$100,5+$F$4,FALSE))</f>
        <v>14,59</v>
      </c>
      <c r="G102" s="73">
        <f>IF(ISERROR(VLOOKUP($B102,[1]Starší!$C$6:$U$100,2,FALSE)),"",VLOOKUP($B102,[1]Starší!$C$6:$U$100,5+$G$4,FALSE))</f>
        <v>12</v>
      </c>
      <c r="H102" s="74" t="str">
        <f>IF(ISERROR(VLOOKUP($B102,[1]Starší!$C$6:$U$100,2,FALSE)),"",VLOOKUP($B102,[1]Starší!$C$6:$U$100,5+$H$4,FALSE))</f>
        <v>3,51</v>
      </c>
      <c r="I102" s="73">
        <f>IF(ISERROR(VLOOKUP($B102,[1]Starší!$C$6:$U$100,2,FALSE)),"",VLOOKUP($B102,[1]Starší!$C$6:$U$100,5+$I$4,FALSE))</f>
        <v>5</v>
      </c>
      <c r="J102" s="73">
        <f>IF(ISERROR(VLOOKUP($B102,[1]Starší!$C$6:$U$100,2,FALSE)),"",VLOOKUP($B102,[1]Starší!$C$6:$U$100,5+$J$4,FALSE))</f>
        <v>20</v>
      </c>
      <c r="K102" s="73">
        <f>IF(ISERROR(VLOOKUP($B102,[1]Starší!$C$6:$U$100,2,FALSE)),"",VLOOKUP($B102,[1]Starší!$C$6:$U$100,5+$K$4,FALSE))</f>
        <v>3</v>
      </c>
      <c r="L102" s="73">
        <f>IF(ISERROR(VLOOKUP($B102,[1]Starší!$C$6:$U$100,2,FALSE)),"",VLOOKUP($B102,[1]Starší!$C$6:$U$100,5+$L$4,FALSE))</f>
        <v>3</v>
      </c>
      <c r="M102" s="75">
        <f>IF(ISERROR(VLOOKUP($B102,[1]Starší!$C$6:$U$100,2,FALSE)),"",VLOOKUP($B102,[1]Starší!$C$6:$U$100,12+$M$4,FALSE))</f>
        <v>54.1</v>
      </c>
      <c r="N102" s="76">
        <f>IF(ISERROR(VLOOKUP($B102,[1]Starší!$C$6:$U$100,2,FALSE)),"",VLOOKUP($B102,[1]Starší!$C$6:$U$100,12+$N$4,FALSE))</f>
        <v>120</v>
      </c>
      <c r="O102" s="77">
        <f>IF(ISERROR(VLOOKUP($B102,[1]Starší!$C$6:$U$100,2,FALSE)),"",VLOOKUP($B102,[1]Starší!$C$6:$U$100,12+$O$4,FALSE))</f>
        <v>89.800000000000011</v>
      </c>
      <c r="P102" s="76">
        <f>IF(ISERROR(VLOOKUP($B102,[1]Starší!$C$6:$U$100,2,FALSE)),"",VLOOKUP($B102,[1]Starší!$C$6:$U$100,12+$P$4,FALSE))</f>
        <v>100</v>
      </c>
      <c r="Q102" s="76">
        <f>IF(ISERROR(VLOOKUP($B102,[1]Starší!$C$6:$U$100,2,FALSE)),"",VLOOKUP($B102,[1]Starší!$C$6:$U$100,12+$Q$4,FALSE))</f>
        <v>80</v>
      </c>
      <c r="R102" s="76">
        <f>IF(ISERROR(VLOOKUP($B102,[1]Starší!$C$6:$U$100,2,FALSE)),"",VLOOKUP($B102,[1]Starší!$C$6:$U$100,12+$R$4,FALSE))</f>
        <v>60</v>
      </c>
      <c r="S102" s="78">
        <f>IF(ISERROR(VLOOKUP($B102,[1]Starší!$C$6:$U$100,2,FALSE)),"",VLOOKUP($B102,[1]Starší!$C$6:$U$100,12+$S$4,FALSE))</f>
        <v>60</v>
      </c>
      <c r="T102" s="79">
        <f>IF(ISERROR(VLOOKUP($B102,[1]Starší!$C$6:$U$100,3,FALSE)),"",VLOOKUP($B102,[1]Starší!$C$6:$U$100,5,FALSE))</f>
        <v>563.9</v>
      </c>
    </row>
    <row r="103" spans="1:20" ht="15.75" x14ac:dyDescent="0.25">
      <c r="A103" s="41">
        <f>IF(C103="","",A102+1)</f>
        <v>17</v>
      </c>
      <c r="B103" s="68">
        <v>17</v>
      </c>
      <c r="C103" s="69" t="str">
        <f>IF(ISERROR(VLOOKUP($B103,[1]Starší!$C$6:$U$100,2,FALSE)),"",VLOOKUP($B103,[1]Starší!$C$6:$U$100,2,FALSE))</f>
        <v>Kučerňák Milan</v>
      </c>
      <c r="D103" s="70">
        <f>IF(ISERROR(VLOOKUP($B103,[1]Starší!$C$6:$U$100,3,FALSE)),"",VLOOKUP($B103,[1]Starší!$C$6:$U$100,4,FALSE))</f>
        <v>2015</v>
      </c>
      <c r="E103" s="71"/>
      <c r="F103" s="72" t="str">
        <f>IF(ISERROR(VLOOKUP($B103,[1]Starší!$C$6:$U$100,2,FALSE)),"",VLOOKUP($B103,[1]Starší!$C$6:$U$100,5+$F$4,FALSE))</f>
        <v>12,44</v>
      </c>
      <c r="G103" s="73">
        <f>IF(ISERROR(VLOOKUP($B103,[1]Starší!$C$6:$U$100,2,FALSE)),"",VLOOKUP($B103,[1]Starší!$C$6:$U$100,5+$G$4,FALSE))</f>
        <v>12</v>
      </c>
      <c r="H103" s="74" t="str">
        <f>IF(ISERROR(VLOOKUP($B103,[1]Starší!$C$6:$U$100,2,FALSE)),"",VLOOKUP($B103,[1]Starší!$C$6:$U$100,5+$H$4,FALSE))</f>
        <v>3,62</v>
      </c>
      <c r="I103" s="73">
        <f>IF(ISERROR(VLOOKUP($B103,[1]Starší!$C$6:$U$100,2,FALSE)),"",VLOOKUP($B103,[1]Starší!$C$6:$U$100,5+$I$4,FALSE))</f>
        <v>5</v>
      </c>
      <c r="J103" s="73">
        <f>IF(ISERROR(VLOOKUP($B103,[1]Starší!$C$6:$U$100,2,FALSE)),"",VLOOKUP($B103,[1]Starší!$C$6:$U$100,5+$J$4,FALSE))</f>
        <v>20</v>
      </c>
      <c r="K103" s="73">
        <f>IF(ISERROR(VLOOKUP($B103,[1]Starší!$C$6:$U$100,2,FALSE)),"",VLOOKUP($B103,[1]Starší!$C$6:$U$100,5+$K$4,FALSE))</f>
        <v>3</v>
      </c>
      <c r="L103" s="73">
        <f>IF(ISERROR(VLOOKUP($B103,[1]Starší!$C$6:$U$100,2,FALSE)),"",VLOOKUP($B103,[1]Starší!$C$6:$U$100,5+$L$4,FALSE))</f>
        <v>2</v>
      </c>
      <c r="M103" s="75">
        <f>IF(ISERROR(VLOOKUP($B103,[1]Starší!$C$6:$U$100,2,FALSE)),"",VLOOKUP($B103,[1]Starší!$C$6:$U$100,12+$M$4,FALSE))</f>
        <v>75.600000000000009</v>
      </c>
      <c r="N103" s="76">
        <f>IF(ISERROR(VLOOKUP($B103,[1]Starší!$C$6:$U$100,2,FALSE)),"",VLOOKUP($B103,[1]Starší!$C$6:$U$100,12+$N$4,FALSE))</f>
        <v>120</v>
      </c>
      <c r="O103" s="77">
        <f>IF(ISERROR(VLOOKUP($B103,[1]Starší!$C$6:$U$100,2,FALSE)),"",VLOOKUP($B103,[1]Starší!$C$6:$U$100,12+$O$4,FALSE))</f>
        <v>87.6</v>
      </c>
      <c r="P103" s="76">
        <f>IF(ISERROR(VLOOKUP($B103,[1]Starší!$C$6:$U$100,2,FALSE)),"",VLOOKUP($B103,[1]Starší!$C$6:$U$100,12+$P$4,FALSE))</f>
        <v>100</v>
      </c>
      <c r="Q103" s="76">
        <f>IF(ISERROR(VLOOKUP($B103,[1]Starší!$C$6:$U$100,2,FALSE)),"",VLOOKUP($B103,[1]Starší!$C$6:$U$100,12+$Q$4,FALSE))</f>
        <v>80</v>
      </c>
      <c r="R103" s="76">
        <f>IF(ISERROR(VLOOKUP($B103,[1]Starší!$C$6:$U$100,2,FALSE)),"",VLOOKUP($B103,[1]Starší!$C$6:$U$100,12+$R$4,FALSE))</f>
        <v>60</v>
      </c>
      <c r="S103" s="78">
        <f>IF(ISERROR(VLOOKUP($B103,[1]Starší!$C$6:$U$100,2,FALSE)),"",VLOOKUP($B103,[1]Starší!$C$6:$U$100,12+$S$4,FALSE))</f>
        <v>40</v>
      </c>
      <c r="T103" s="79">
        <f>IF(ISERROR(VLOOKUP($B103,[1]Starší!$C$6:$U$100,3,FALSE)),"",VLOOKUP($B103,[1]Starší!$C$6:$U$100,5,FALSE))</f>
        <v>563.20000000000005</v>
      </c>
    </row>
    <row r="104" spans="1:20" ht="15.75" x14ac:dyDescent="0.25">
      <c r="A104" s="41">
        <f>IF(C104="","",A103+1)</f>
        <v>18</v>
      </c>
      <c r="B104" s="68">
        <v>18</v>
      </c>
      <c r="C104" s="69" t="str">
        <f>IF(ISERROR(VLOOKUP($B104,[1]Starší!$C$6:$U$100,2,FALSE)),"",VLOOKUP($B104,[1]Starší!$C$6:$U$100,2,FALSE))</f>
        <v>Malota Tomáš</v>
      </c>
      <c r="D104" s="70">
        <f>IF(ISERROR(VLOOKUP($B104,[1]Starší!$C$6:$U$100,3,FALSE)),"",VLOOKUP($B104,[1]Starší!$C$6:$U$100,4,FALSE))</f>
        <v>2015</v>
      </c>
      <c r="E104" s="71"/>
      <c r="F104" s="72" t="str">
        <f>IF(ISERROR(VLOOKUP($B104,[1]Starší!$C$6:$U$100,2,FALSE)),"",VLOOKUP($B104,[1]Starší!$C$6:$U$100,5+$F$4,FALSE))</f>
        <v>13,22</v>
      </c>
      <c r="G104" s="73">
        <f>IF(ISERROR(VLOOKUP($B104,[1]Starší!$C$6:$U$100,2,FALSE)),"",VLOOKUP($B104,[1]Starší!$C$6:$U$100,5+$G$4,FALSE))</f>
        <v>7</v>
      </c>
      <c r="H104" s="74" t="str">
        <f>IF(ISERROR(VLOOKUP($B104,[1]Starší!$C$6:$U$100,2,FALSE)),"",VLOOKUP($B104,[1]Starší!$C$6:$U$100,5+$H$4,FALSE))</f>
        <v>3,65</v>
      </c>
      <c r="I104" s="73">
        <f>IF(ISERROR(VLOOKUP($B104,[1]Starší!$C$6:$U$100,2,FALSE)),"",VLOOKUP($B104,[1]Starší!$C$6:$U$100,5+$I$4,FALSE))</f>
        <v>5</v>
      </c>
      <c r="J104" s="73">
        <f>IF(ISERROR(VLOOKUP($B104,[1]Starší!$C$6:$U$100,2,FALSE)),"",VLOOKUP($B104,[1]Starší!$C$6:$U$100,5+$J$4,FALSE))</f>
        <v>19</v>
      </c>
      <c r="K104" s="73">
        <f>IF(ISERROR(VLOOKUP($B104,[1]Starší!$C$6:$U$100,2,FALSE)),"",VLOOKUP($B104,[1]Starší!$C$6:$U$100,5+$K$4,FALSE))</f>
        <v>5</v>
      </c>
      <c r="L104" s="73">
        <f>IF(ISERROR(VLOOKUP($B104,[1]Starší!$C$6:$U$100,2,FALSE)),"",VLOOKUP($B104,[1]Starší!$C$6:$U$100,5+$L$4,FALSE))</f>
        <v>3</v>
      </c>
      <c r="M104" s="75">
        <f>IF(ISERROR(VLOOKUP($B104,[1]Starší!$C$6:$U$100,2,FALSE)),"",VLOOKUP($B104,[1]Starší!$C$6:$U$100,12+$M$4,FALSE))</f>
        <v>67.8</v>
      </c>
      <c r="N104" s="76">
        <f>IF(ISERROR(VLOOKUP($B104,[1]Starší!$C$6:$U$100,2,FALSE)),"",VLOOKUP($B104,[1]Starší!$C$6:$U$100,12+$N$4,FALSE))</f>
        <v>70</v>
      </c>
      <c r="O104" s="77">
        <f>IF(ISERROR(VLOOKUP($B104,[1]Starší!$C$6:$U$100,2,FALSE)),"",VLOOKUP($B104,[1]Starší!$C$6:$U$100,12+$O$4,FALSE))</f>
        <v>87</v>
      </c>
      <c r="P104" s="76">
        <f>IF(ISERROR(VLOOKUP($B104,[1]Starší!$C$6:$U$100,2,FALSE)),"",VLOOKUP($B104,[1]Starší!$C$6:$U$100,12+$P$4,FALSE))</f>
        <v>100</v>
      </c>
      <c r="Q104" s="76">
        <f>IF(ISERROR(VLOOKUP($B104,[1]Starší!$C$6:$U$100,2,FALSE)),"",VLOOKUP($B104,[1]Starší!$C$6:$U$100,12+$Q$4,FALSE))</f>
        <v>76</v>
      </c>
      <c r="R104" s="76">
        <f>IF(ISERROR(VLOOKUP($B104,[1]Starší!$C$6:$U$100,2,FALSE)),"",VLOOKUP($B104,[1]Starší!$C$6:$U$100,12+$R$4,FALSE))</f>
        <v>100</v>
      </c>
      <c r="S104" s="78">
        <f>IF(ISERROR(VLOOKUP($B104,[1]Starší!$C$6:$U$100,2,FALSE)),"",VLOOKUP($B104,[1]Starší!$C$6:$U$100,12+$S$4,FALSE))</f>
        <v>60</v>
      </c>
      <c r="T104" s="79">
        <f>IF(ISERROR(VLOOKUP($B104,[1]Starší!$C$6:$U$100,3,FALSE)),"",VLOOKUP($B104,[1]Starší!$C$6:$U$100,5,FALSE))</f>
        <v>560.79999999999995</v>
      </c>
    </row>
    <row r="105" spans="1:20" ht="15.75" x14ac:dyDescent="0.25">
      <c r="A105" s="41">
        <f>IF(C105="","",A104+1)</f>
        <v>19</v>
      </c>
      <c r="B105" s="68">
        <v>19</v>
      </c>
      <c r="C105" s="69" t="str">
        <f>IF(ISERROR(VLOOKUP($B105,[1]Starší!$C$6:$U$100,2,FALSE)),"",VLOOKUP($B105,[1]Starší!$C$6:$U$100,2,FALSE))</f>
        <v>Číhal Mikuláš</v>
      </c>
      <c r="D105" s="70">
        <f>IF(ISERROR(VLOOKUP($B105,[1]Starší!$C$6:$U$100,3,FALSE)),"",VLOOKUP($B105,[1]Starší!$C$6:$U$100,4,FALSE))</f>
        <v>2015</v>
      </c>
      <c r="E105" s="71"/>
      <c r="F105" s="72" t="str">
        <f>IF(ISERROR(VLOOKUP($B105,[1]Starší!$C$6:$U$100,2,FALSE)),"",VLOOKUP($B105,[1]Starší!$C$6:$U$100,5+$F$4,FALSE))</f>
        <v>13,65</v>
      </c>
      <c r="G105" s="73">
        <f>IF(ISERROR(VLOOKUP($B105,[1]Starší!$C$6:$U$100,2,FALSE)),"",VLOOKUP($B105,[1]Starší!$C$6:$U$100,5+$G$4,FALSE))</f>
        <v>12</v>
      </c>
      <c r="H105" s="74" t="str">
        <f>IF(ISERROR(VLOOKUP($B105,[1]Starší!$C$6:$U$100,2,FALSE)),"",VLOOKUP($B105,[1]Starší!$C$6:$U$100,5+$H$4,FALSE))</f>
        <v>4,36</v>
      </c>
      <c r="I105" s="73">
        <f>IF(ISERROR(VLOOKUP($B105,[1]Starší!$C$6:$U$100,2,FALSE)),"",VLOOKUP($B105,[1]Starší!$C$6:$U$100,5+$I$4,FALSE))</f>
        <v>5</v>
      </c>
      <c r="J105" s="73">
        <f>IF(ISERROR(VLOOKUP($B105,[1]Starší!$C$6:$U$100,2,FALSE)),"",VLOOKUP($B105,[1]Starší!$C$6:$U$100,5+$J$4,FALSE))</f>
        <v>20</v>
      </c>
      <c r="K105" s="73">
        <f>IF(ISERROR(VLOOKUP($B105,[1]Starší!$C$6:$U$100,2,FALSE)),"",VLOOKUP($B105,[1]Starší!$C$6:$U$100,5+$K$4,FALSE))</f>
        <v>4</v>
      </c>
      <c r="L105" s="73">
        <f>IF(ISERROR(VLOOKUP($B105,[1]Starší!$C$6:$U$100,2,FALSE)),"",VLOOKUP($B105,[1]Starší!$C$6:$U$100,5+$L$4,FALSE))</f>
        <v>2</v>
      </c>
      <c r="M105" s="75">
        <f>IF(ISERROR(VLOOKUP($B105,[1]Starší!$C$6:$U$100,2,FALSE)),"",VLOOKUP($B105,[1]Starší!$C$6:$U$100,12+$M$4,FALSE))</f>
        <v>63.5</v>
      </c>
      <c r="N105" s="76">
        <f>IF(ISERROR(VLOOKUP($B105,[1]Starší!$C$6:$U$100,2,FALSE)),"",VLOOKUP($B105,[1]Starší!$C$6:$U$100,12+$N$4,FALSE))</f>
        <v>120</v>
      </c>
      <c r="O105" s="77">
        <f>IF(ISERROR(VLOOKUP($B105,[1]Starší!$C$6:$U$100,2,FALSE)),"",VLOOKUP($B105,[1]Starší!$C$6:$U$100,12+$O$4,FALSE))</f>
        <v>72.8</v>
      </c>
      <c r="P105" s="76">
        <f>IF(ISERROR(VLOOKUP($B105,[1]Starší!$C$6:$U$100,2,FALSE)),"",VLOOKUP($B105,[1]Starší!$C$6:$U$100,12+$P$4,FALSE))</f>
        <v>100</v>
      </c>
      <c r="Q105" s="76">
        <f>IF(ISERROR(VLOOKUP($B105,[1]Starší!$C$6:$U$100,2,FALSE)),"",VLOOKUP($B105,[1]Starší!$C$6:$U$100,12+$Q$4,FALSE))</f>
        <v>80</v>
      </c>
      <c r="R105" s="76">
        <f>IF(ISERROR(VLOOKUP($B105,[1]Starší!$C$6:$U$100,2,FALSE)),"",VLOOKUP($B105,[1]Starší!$C$6:$U$100,12+$R$4,FALSE))</f>
        <v>80</v>
      </c>
      <c r="S105" s="78">
        <f>IF(ISERROR(VLOOKUP($B105,[1]Starší!$C$6:$U$100,2,FALSE)),"",VLOOKUP($B105,[1]Starší!$C$6:$U$100,12+$S$4,FALSE))</f>
        <v>40</v>
      </c>
      <c r="T105" s="79">
        <f>IF(ISERROR(VLOOKUP($B105,[1]Starší!$C$6:$U$100,3,FALSE)),"",VLOOKUP($B105,[1]Starší!$C$6:$U$100,5,FALSE))</f>
        <v>556.29999999999995</v>
      </c>
    </row>
    <row r="106" spans="1:20" ht="15.75" x14ac:dyDescent="0.25">
      <c r="A106" s="41">
        <f>IF(C106="","",A105+1)</f>
        <v>20</v>
      </c>
      <c r="B106" s="68">
        <v>20</v>
      </c>
      <c r="C106" s="69" t="str">
        <f>IF(ISERROR(VLOOKUP($B106,[1]Starší!$C$6:$U$100,2,FALSE)),"",VLOOKUP($B106,[1]Starší!$C$6:$U$100,2,FALSE))</f>
        <v>Kaňovský Filip</v>
      </c>
      <c r="D106" s="70">
        <f>IF(ISERROR(VLOOKUP($B106,[1]Starší!$C$6:$U$100,3,FALSE)),"",VLOOKUP($B106,[1]Starší!$C$6:$U$100,4,FALSE))</f>
        <v>2015</v>
      </c>
      <c r="E106" s="71"/>
      <c r="F106" s="72" t="str">
        <f>IF(ISERROR(VLOOKUP($B106,[1]Starší!$C$6:$U$100,2,FALSE)),"",VLOOKUP($B106,[1]Starší!$C$6:$U$100,5+$F$4,FALSE))</f>
        <v>12,95</v>
      </c>
      <c r="G106" s="73">
        <f>IF(ISERROR(VLOOKUP($B106,[1]Starší!$C$6:$U$100,2,FALSE)),"",VLOOKUP($B106,[1]Starší!$C$6:$U$100,5+$G$4,FALSE))</f>
        <v>10</v>
      </c>
      <c r="H106" s="74" t="str">
        <f>IF(ISERROR(VLOOKUP($B106,[1]Starší!$C$6:$U$100,2,FALSE)),"",VLOOKUP($B106,[1]Starší!$C$6:$U$100,5+$H$4,FALSE))</f>
        <v>3,93</v>
      </c>
      <c r="I106" s="73">
        <f>IF(ISERROR(VLOOKUP($B106,[1]Starší!$C$6:$U$100,2,FALSE)),"",VLOOKUP($B106,[1]Starší!$C$6:$U$100,5+$I$4,FALSE))</f>
        <v>5</v>
      </c>
      <c r="J106" s="73">
        <f>IF(ISERROR(VLOOKUP($B106,[1]Starší!$C$6:$U$100,2,FALSE)),"",VLOOKUP($B106,[1]Starší!$C$6:$U$100,5+$J$4,FALSE))</f>
        <v>20</v>
      </c>
      <c r="K106" s="73">
        <f>IF(ISERROR(VLOOKUP($B106,[1]Starší!$C$6:$U$100,2,FALSE)),"",VLOOKUP($B106,[1]Starší!$C$6:$U$100,5+$K$4,FALSE))</f>
        <v>2</v>
      </c>
      <c r="L106" s="73">
        <f>IF(ISERROR(VLOOKUP($B106,[1]Starší!$C$6:$U$100,2,FALSE)),"",VLOOKUP($B106,[1]Starší!$C$6:$U$100,5+$L$4,FALSE))</f>
        <v>4</v>
      </c>
      <c r="M106" s="75">
        <f>IF(ISERROR(VLOOKUP($B106,[1]Starší!$C$6:$U$100,2,FALSE)),"",VLOOKUP($B106,[1]Starší!$C$6:$U$100,12+$M$4,FALSE))</f>
        <v>70.5</v>
      </c>
      <c r="N106" s="76">
        <f>IF(ISERROR(VLOOKUP($B106,[1]Starší!$C$6:$U$100,2,FALSE)),"",VLOOKUP($B106,[1]Starší!$C$6:$U$100,12+$N$4,FALSE))</f>
        <v>100</v>
      </c>
      <c r="O106" s="77">
        <f>IF(ISERROR(VLOOKUP($B106,[1]Starší!$C$6:$U$100,2,FALSE)),"",VLOOKUP($B106,[1]Starší!$C$6:$U$100,12+$O$4,FALSE))</f>
        <v>81.400000000000006</v>
      </c>
      <c r="P106" s="76">
        <f>IF(ISERROR(VLOOKUP($B106,[1]Starší!$C$6:$U$100,2,FALSE)),"",VLOOKUP($B106,[1]Starší!$C$6:$U$100,12+$P$4,FALSE))</f>
        <v>100</v>
      </c>
      <c r="Q106" s="76">
        <f>IF(ISERROR(VLOOKUP($B106,[1]Starší!$C$6:$U$100,2,FALSE)),"",VLOOKUP($B106,[1]Starší!$C$6:$U$100,12+$Q$4,FALSE))</f>
        <v>80</v>
      </c>
      <c r="R106" s="76">
        <f>IF(ISERROR(VLOOKUP($B106,[1]Starší!$C$6:$U$100,2,FALSE)),"",VLOOKUP($B106,[1]Starší!$C$6:$U$100,12+$R$4,FALSE))</f>
        <v>40</v>
      </c>
      <c r="S106" s="78">
        <f>IF(ISERROR(VLOOKUP($B106,[1]Starší!$C$6:$U$100,2,FALSE)),"",VLOOKUP($B106,[1]Starší!$C$6:$U$100,12+$S$4,FALSE))</f>
        <v>80</v>
      </c>
      <c r="T106" s="79">
        <f>IF(ISERROR(VLOOKUP($B106,[1]Starší!$C$6:$U$100,3,FALSE)),"",VLOOKUP($B106,[1]Starší!$C$6:$U$100,5,FALSE))</f>
        <v>551.9</v>
      </c>
    </row>
    <row r="107" spans="1:20" ht="15.75" x14ac:dyDescent="0.25">
      <c r="A107" s="41">
        <f>IF(C107="","",A106+1)</f>
        <v>21</v>
      </c>
      <c r="B107" s="68">
        <v>21</v>
      </c>
      <c r="C107" s="69" t="str">
        <f>IF(ISERROR(VLOOKUP($B107,[1]Starší!$C$6:$U$100,2,FALSE)),"",VLOOKUP($B107,[1]Starší!$C$6:$U$100,2,FALSE))</f>
        <v>Bulejko Roman</v>
      </c>
      <c r="D107" s="70">
        <f>IF(ISERROR(VLOOKUP($B107,[1]Starší!$C$6:$U$100,3,FALSE)),"",VLOOKUP($B107,[1]Starší!$C$6:$U$100,4,FALSE))</f>
        <v>2015</v>
      </c>
      <c r="E107" s="71"/>
      <c r="F107" s="72" t="str">
        <f>IF(ISERROR(VLOOKUP($B107,[1]Starší!$C$6:$U$100,2,FALSE)),"",VLOOKUP($B107,[1]Starší!$C$6:$U$100,5+$F$4,FALSE))</f>
        <v>13,55</v>
      </c>
      <c r="G107" s="73">
        <f>IF(ISERROR(VLOOKUP($B107,[1]Starší!$C$6:$U$100,2,FALSE)),"",VLOOKUP($B107,[1]Starší!$C$6:$U$100,5+$G$4,FALSE))</f>
        <v>18</v>
      </c>
      <c r="H107" s="74" t="str">
        <f>IF(ISERROR(VLOOKUP($B107,[1]Starší!$C$6:$U$100,2,FALSE)),"",VLOOKUP($B107,[1]Starší!$C$6:$U$100,5+$H$4,FALSE))</f>
        <v>3,66</v>
      </c>
      <c r="I107" s="73">
        <f>IF(ISERROR(VLOOKUP($B107,[1]Starší!$C$6:$U$100,2,FALSE)),"",VLOOKUP($B107,[1]Starší!$C$6:$U$100,5+$I$4,FALSE))</f>
        <v>4</v>
      </c>
      <c r="J107" s="73">
        <f>IF(ISERROR(VLOOKUP($B107,[1]Starší!$C$6:$U$100,2,FALSE)),"",VLOOKUP($B107,[1]Starší!$C$6:$U$100,5+$J$4,FALSE))</f>
        <v>20</v>
      </c>
      <c r="K107" s="73">
        <f>IF(ISERROR(VLOOKUP($B107,[1]Starší!$C$6:$U$100,2,FALSE)),"",VLOOKUP($B107,[1]Starší!$C$6:$U$100,5+$K$4,FALSE))</f>
        <v>0</v>
      </c>
      <c r="L107" s="73">
        <f>IF(ISERROR(VLOOKUP($B107,[1]Starší!$C$6:$U$100,2,FALSE)),"",VLOOKUP($B107,[1]Starší!$C$6:$U$100,5+$L$4,FALSE))</f>
        <v>3</v>
      </c>
      <c r="M107" s="75">
        <f>IF(ISERROR(VLOOKUP($B107,[1]Starší!$C$6:$U$100,2,FALSE)),"",VLOOKUP($B107,[1]Starší!$C$6:$U$100,12+$M$4,FALSE))</f>
        <v>64.5</v>
      </c>
      <c r="N107" s="76">
        <f>IF(ISERROR(VLOOKUP($B107,[1]Starší!$C$6:$U$100,2,FALSE)),"",VLOOKUP($B107,[1]Starší!$C$6:$U$100,12+$N$4,FALSE))</f>
        <v>180</v>
      </c>
      <c r="O107" s="77">
        <f>IF(ISERROR(VLOOKUP($B107,[1]Starší!$C$6:$U$100,2,FALSE)),"",VLOOKUP($B107,[1]Starší!$C$6:$U$100,12+$O$4,FALSE))</f>
        <v>86.8</v>
      </c>
      <c r="P107" s="76">
        <f>IF(ISERROR(VLOOKUP($B107,[1]Starší!$C$6:$U$100,2,FALSE)),"",VLOOKUP($B107,[1]Starší!$C$6:$U$100,12+$P$4,FALSE))</f>
        <v>80</v>
      </c>
      <c r="Q107" s="76">
        <f>IF(ISERROR(VLOOKUP($B107,[1]Starší!$C$6:$U$100,2,FALSE)),"",VLOOKUP($B107,[1]Starší!$C$6:$U$100,12+$Q$4,FALSE))</f>
        <v>80</v>
      </c>
      <c r="R107" s="76">
        <f>IF(ISERROR(VLOOKUP($B107,[1]Starší!$C$6:$U$100,2,FALSE)),"",VLOOKUP($B107,[1]Starší!$C$6:$U$100,12+$R$4,FALSE))</f>
        <v>0</v>
      </c>
      <c r="S107" s="78">
        <f>IF(ISERROR(VLOOKUP($B107,[1]Starší!$C$6:$U$100,2,FALSE)),"",VLOOKUP($B107,[1]Starší!$C$6:$U$100,12+$S$4,FALSE))</f>
        <v>60</v>
      </c>
      <c r="T107" s="79">
        <f>IF(ISERROR(VLOOKUP($B107,[1]Starší!$C$6:$U$100,3,FALSE)),"",VLOOKUP($B107,[1]Starší!$C$6:$U$100,5,FALSE))</f>
        <v>551.29999999999995</v>
      </c>
    </row>
    <row r="108" spans="1:20" ht="15.75" x14ac:dyDescent="0.25">
      <c r="A108" s="41">
        <f>IF(C108="","",A107+1)</f>
        <v>22</v>
      </c>
      <c r="B108" s="68">
        <v>22</v>
      </c>
      <c r="C108" s="69" t="str">
        <f>IF(ISERROR(VLOOKUP($B108,[1]Starší!$C$6:$U$100,2,FALSE)),"",VLOOKUP($B108,[1]Starší!$C$6:$U$100,2,FALSE))</f>
        <v>Horák Antonín</v>
      </c>
      <c r="D108" s="70">
        <f>IF(ISERROR(VLOOKUP($B108,[1]Starší!$C$6:$U$100,3,FALSE)),"",VLOOKUP($B108,[1]Starší!$C$6:$U$100,4,FALSE))</f>
        <v>2014</v>
      </c>
      <c r="E108" s="71"/>
      <c r="F108" s="72" t="str">
        <f>IF(ISERROR(VLOOKUP($B108,[1]Starší!$C$6:$U$100,2,FALSE)),"",VLOOKUP($B108,[1]Starší!$C$6:$U$100,5+$F$4,FALSE))</f>
        <v>12,97</v>
      </c>
      <c r="G108" s="73">
        <f>IF(ISERROR(VLOOKUP($B108,[1]Starší!$C$6:$U$100,2,FALSE)),"",VLOOKUP($B108,[1]Starší!$C$6:$U$100,5+$G$4,FALSE))</f>
        <v>13</v>
      </c>
      <c r="H108" s="74" t="str">
        <f>IF(ISERROR(VLOOKUP($B108,[1]Starší!$C$6:$U$100,2,FALSE)),"",VLOOKUP($B108,[1]Starší!$C$6:$U$100,5+$H$4,FALSE))</f>
        <v>3,32</v>
      </c>
      <c r="I108" s="73">
        <f>IF(ISERROR(VLOOKUP($B108,[1]Starší!$C$6:$U$100,2,FALSE)),"",VLOOKUP($B108,[1]Starší!$C$6:$U$100,5+$I$4,FALSE))</f>
        <v>4</v>
      </c>
      <c r="J108" s="73">
        <f>IF(ISERROR(VLOOKUP($B108,[1]Starší!$C$6:$U$100,2,FALSE)),"",VLOOKUP($B108,[1]Starší!$C$6:$U$100,5+$J$4,FALSE))</f>
        <v>19</v>
      </c>
      <c r="K108" s="73">
        <f>IF(ISERROR(VLOOKUP($B108,[1]Starší!$C$6:$U$100,2,FALSE)),"",VLOOKUP($B108,[1]Starší!$C$6:$U$100,5+$K$4,FALSE))</f>
        <v>3</v>
      </c>
      <c r="L108" s="73">
        <f>IF(ISERROR(VLOOKUP($B108,[1]Starší!$C$6:$U$100,2,FALSE)),"",VLOOKUP($B108,[1]Starší!$C$6:$U$100,5+$L$4,FALSE))</f>
        <v>2</v>
      </c>
      <c r="M108" s="75">
        <f>IF(ISERROR(VLOOKUP($B108,[1]Starší!$C$6:$U$100,2,FALSE)),"",VLOOKUP($B108,[1]Starší!$C$6:$U$100,12+$M$4,FALSE))</f>
        <v>70.3</v>
      </c>
      <c r="N108" s="76">
        <f>IF(ISERROR(VLOOKUP($B108,[1]Starší!$C$6:$U$100,2,FALSE)),"",VLOOKUP($B108,[1]Starší!$C$6:$U$100,12+$N$4,FALSE))</f>
        <v>130</v>
      </c>
      <c r="O108" s="77">
        <f>IF(ISERROR(VLOOKUP($B108,[1]Starší!$C$6:$U$100,2,FALSE)),"",VLOOKUP($B108,[1]Starší!$C$6:$U$100,12+$O$4,FALSE))</f>
        <v>93.6</v>
      </c>
      <c r="P108" s="76">
        <f>IF(ISERROR(VLOOKUP($B108,[1]Starší!$C$6:$U$100,2,FALSE)),"",VLOOKUP($B108,[1]Starší!$C$6:$U$100,12+$P$4,FALSE))</f>
        <v>80</v>
      </c>
      <c r="Q108" s="76">
        <f>IF(ISERROR(VLOOKUP($B108,[1]Starší!$C$6:$U$100,2,FALSE)),"",VLOOKUP($B108,[1]Starší!$C$6:$U$100,12+$Q$4,FALSE))</f>
        <v>76</v>
      </c>
      <c r="R108" s="76">
        <f>IF(ISERROR(VLOOKUP($B108,[1]Starší!$C$6:$U$100,2,FALSE)),"",VLOOKUP($B108,[1]Starší!$C$6:$U$100,12+$R$4,FALSE))</f>
        <v>60</v>
      </c>
      <c r="S108" s="78">
        <f>IF(ISERROR(VLOOKUP($B108,[1]Starší!$C$6:$U$100,2,FALSE)),"",VLOOKUP($B108,[1]Starší!$C$6:$U$100,12+$S$4,FALSE))</f>
        <v>40</v>
      </c>
      <c r="T108" s="79">
        <f>IF(ISERROR(VLOOKUP($B108,[1]Starší!$C$6:$U$100,3,FALSE)),"",VLOOKUP($B108,[1]Starší!$C$6:$U$100,5,FALSE))</f>
        <v>549.9</v>
      </c>
    </row>
    <row r="109" spans="1:20" ht="15.75" x14ac:dyDescent="0.25">
      <c r="A109" s="41">
        <f>IF(C109="","",A108+1)</f>
        <v>23</v>
      </c>
      <c r="B109" s="68">
        <v>23</v>
      </c>
      <c r="C109" s="69" t="str">
        <f>IF(ISERROR(VLOOKUP($B109,[1]Starší!$C$6:$U$100,2,FALSE)),"",VLOOKUP($B109,[1]Starší!$C$6:$U$100,2,FALSE))</f>
        <v>Jurek Melichar</v>
      </c>
      <c r="D109" s="70">
        <f>IF(ISERROR(VLOOKUP($B109,[1]Starší!$C$6:$U$100,3,FALSE)),"",VLOOKUP($B109,[1]Starší!$C$6:$U$100,4,FALSE))</f>
        <v>2013</v>
      </c>
      <c r="E109" s="71"/>
      <c r="F109" s="72" t="str">
        <f>IF(ISERROR(VLOOKUP($B109,[1]Starší!$C$6:$U$100,2,FALSE)),"",VLOOKUP($B109,[1]Starší!$C$6:$U$100,5+$F$4,FALSE))</f>
        <v>12,87</v>
      </c>
      <c r="G109" s="73">
        <f>IF(ISERROR(VLOOKUP($B109,[1]Starší!$C$6:$U$100,2,FALSE)),"",VLOOKUP($B109,[1]Starší!$C$6:$U$100,5+$G$4,FALSE))</f>
        <v>10</v>
      </c>
      <c r="H109" s="74" t="str">
        <f>IF(ISERROR(VLOOKUP($B109,[1]Starší!$C$6:$U$100,2,FALSE)),"",VLOOKUP($B109,[1]Starší!$C$6:$U$100,5+$H$4,FALSE))</f>
        <v>3,85</v>
      </c>
      <c r="I109" s="73">
        <f>IF(ISERROR(VLOOKUP($B109,[1]Starší!$C$6:$U$100,2,FALSE)),"",VLOOKUP($B109,[1]Starší!$C$6:$U$100,5+$I$4,FALSE))</f>
        <v>5</v>
      </c>
      <c r="J109" s="73">
        <f>IF(ISERROR(VLOOKUP($B109,[1]Starší!$C$6:$U$100,2,FALSE)),"",VLOOKUP($B109,[1]Starší!$C$6:$U$100,5+$J$4,FALSE))</f>
        <v>24</v>
      </c>
      <c r="K109" s="73">
        <f>IF(ISERROR(VLOOKUP($B109,[1]Starší!$C$6:$U$100,2,FALSE)),"",VLOOKUP($B109,[1]Starší!$C$6:$U$100,5+$K$4,FALSE))</f>
        <v>2</v>
      </c>
      <c r="L109" s="73">
        <f>IF(ISERROR(VLOOKUP($B109,[1]Starší!$C$6:$U$100,2,FALSE)),"",VLOOKUP($B109,[1]Starší!$C$6:$U$100,5+$L$4,FALSE))</f>
        <v>2</v>
      </c>
      <c r="M109" s="75">
        <f>IF(ISERROR(VLOOKUP($B109,[1]Starší!$C$6:$U$100,2,FALSE)),"",VLOOKUP($B109,[1]Starší!$C$6:$U$100,12+$M$4,FALSE))</f>
        <v>71.300000000000011</v>
      </c>
      <c r="N109" s="76">
        <f>IF(ISERROR(VLOOKUP($B109,[1]Starší!$C$6:$U$100,2,FALSE)),"",VLOOKUP($B109,[1]Starší!$C$6:$U$100,12+$N$4,FALSE))</f>
        <v>100</v>
      </c>
      <c r="O109" s="77">
        <f>IF(ISERROR(VLOOKUP($B109,[1]Starší!$C$6:$U$100,2,FALSE)),"",VLOOKUP($B109,[1]Starší!$C$6:$U$100,12+$O$4,FALSE))</f>
        <v>83</v>
      </c>
      <c r="P109" s="76">
        <f>IF(ISERROR(VLOOKUP($B109,[1]Starší!$C$6:$U$100,2,FALSE)),"",VLOOKUP($B109,[1]Starší!$C$6:$U$100,12+$P$4,FALSE))</f>
        <v>100</v>
      </c>
      <c r="Q109" s="76">
        <f>IF(ISERROR(VLOOKUP($B109,[1]Starší!$C$6:$U$100,2,FALSE)),"",VLOOKUP($B109,[1]Starší!$C$6:$U$100,12+$Q$4,FALSE))</f>
        <v>96</v>
      </c>
      <c r="R109" s="76">
        <f>IF(ISERROR(VLOOKUP($B109,[1]Starší!$C$6:$U$100,2,FALSE)),"",VLOOKUP($B109,[1]Starší!$C$6:$U$100,12+$R$4,FALSE))</f>
        <v>40</v>
      </c>
      <c r="S109" s="78">
        <f>IF(ISERROR(VLOOKUP($B109,[1]Starší!$C$6:$U$100,2,FALSE)),"",VLOOKUP($B109,[1]Starší!$C$6:$U$100,12+$S$4,FALSE))</f>
        <v>40</v>
      </c>
      <c r="T109" s="79">
        <f>IF(ISERROR(VLOOKUP($B109,[1]Starší!$C$6:$U$100,3,FALSE)),"",VLOOKUP($B109,[1]Starší!$C$6:$U$100,5,FALSE))</f>
        <v>530.29999999999995</v>
      </c>
    </row>
    <row r="110" spans="1:20" ht="15.75" x14ac:dyDescent="0.25">
      <c r="A110" s="41">
        <f>IF(C110="","",A109+1)</f>
        <v>24</v>
      </c>
      <c r="B110" s="68">
        <v>24</v>
      </c>
      <c r="C110" s="69" t="str">
        <f>IF(ISERROR(VLOOKUP($B110,[1]Starší!$C$6:$U$100,2,FALSE)),"",VLOOKUP($B110,[1]Starší!$C$6:$U$100,2,FALSE))</f>
        <v>Pecháček Tomáš</v>
      </c>
      <c r="D110" s="70">
        <f>IF(ISERROR(VLOOKUP($B110,[1]Starší!$C$6:$U$100,3,FALSE)),"",VLOOKUP($B110,[1]Starší!$C$6:$U$100,4,FALSE))</f>
        <v>2012</v>
      </c>
      <c r="E110" s="71"/>
      <c r="F110" s="72" t="str">
        <f>IF(ISERROR(VLOOKUP($B110,[1]Starší!$C$6:$U$100,2,FALSE)),"",VLOOKUP($B110,[1]Starší!$C$6:$U$100,5+$F$4,FALSE))</f>
        <v>13,98</v>
      </c>
      <c r="G110" s="73">
        <f>IF(ISERROR(VLOOKUP($B110,[1]Starší!$C$6:$U$100,2,FALSE)),"",VLOOKUP($B110,[1]Starší!$C$6:$U$100,5+$G$4,FALSE))</f>
        <v>10</v>
      </c>
      <c r="H110" s="74" t="str">
        <f>IF(ISERROR(VLOOKUP($B110,[1]Starší!$C$6:$U$100,2,FALSE)),"",VLOOKUP($B110,[1]Starší!$C$6:$U$100,5+$H$4,FALSE))</f>
        <v>3,75</v>
      </c>
      <c r="I110" s="73">
        <f>IF(ISERROR(VLOOKUP($B110,[1]Starší!$C$6:$U$100,2,FALSE)),"",VLOOKUP($B110,[1]Starší!$C$6:$U$100,5+$I$4,FALSE))</f>
        <v>5</v>
      </c>
      <c r="J110" s="73">
        <f>IF(ISERROR(VLOOKUP($B110,[1]Starší!$C$6:$U$100,2,FALSE)),"",VLOOKUP($B110,[1]Starší!$C$6:$U$100,5+$J$4,FALSE))</f>
        <v>20</v>
      </c>
      <c r="K110" s="73">
        <f>IF(ISERROR(VLOOKUP($B110,[1]Starší!$C$6:$U$100,2,FALSE)),"",VLOOKUP($B110,[1]Starší!$C$6:$U$100,5+$K$4,FALSE))</f>
        <v>2</v>
      </c>
      <c r="L110" s="73">
        <f>IF(ISERROR(VLOOKUP($B110,[1]Starší!$C$6:$U$100,2,FALSE)),"",VLOOKUP($B110,[1]Starší!$C$6:$U$100,5+$L$4,FALSE))</f>
        <v>3</v>
      </c>
      <c r="M110" s="75">
        <f>IF(ISERROR(VLOOKUP($B110,[1]Starší!$C$6:$U$100,2,FALSE)),"",VLOOKUP($B110,[1]Starší!$C$6:$U$100,12+$M$4,FALSE))</f>
        <v>60.199999999999996</v>
      </c>
      <c r="N110" s="76">
        <f>IF(ISERROR(VLOOKUP($B110,[1]Starší!$C$6:$U$100,2,FALSE)),"",VLOOKUP($B110,[1]Starší!$C$6:$U$100,12+$N$4,FALSE))</f>
        <v>100</v>
      </c>
      <c r="O110" s="77">
        <f>IF(ISERROR(VLOOKUP($B110,[1]Starší!$C$6:$U$100,2,FALSE)),"",VLOOKUP($B110,[1]Starší!$C$6:$U$100,12+$O$4,FALSE))</f>
        <v>85</v>
      </c>
      <c r="P110" s="76">
        <f>IF(ISERROR(VLOOKUP($B110,[1]Starší!$C$6:$U$100,2,FALSE)),"",VLOOKUP($B110,[1]Starší!$C$6:$U$100,12+$P$4,FALSE))</f>
        <v>100</v>
      </c>
      <c r="Q110" s="76">
        <f>IF(ISERROR(VLOOKUP($B110,[1]Starší!$C$6:$U$100,2,FALSE)),"",VLOOKUP($B110,[1]Starší!$C$6:$U$100,12+$Q$4,FALSE))</f>
        <v>80</v>
      </c>
      <c r="R110" s="76">
        <f>IF(ISERROR(VLOOKUP($B110,[1]Starší!$C$6:$U$100,2,FALSE)),"",VLOOKUP($B110,[1]Starší!$C$6:$U$100,12+$R$4,FALSE))</f>
        <v>40</v>
      </c>
      <c r="S110" s="78">
        <f>IF(ISERROR(VLOOKUP($B110,[1]Starší!$C$6:$U$100,2,FALSE)),"",VLOOKUP($B110,[1]Starší!$C$6:$U$100,12+$S$4,FALSE))</f>
        <v>60</v>
      </c>
      <c r="T110" s="79">
        <f>IF(ISERROR(VLOOKUP($B110,[1]Starší!$C$6:$U$100,3,FALSE)),"",VLOOKUP($B110,[1]Starší!$C$6:$U$100,5,FALSE))</f>
        <v>525.20000000000005</v>
      </c>
    </row>
    <row r="111" spans="1:20" ht="15.75" x14ac:dyDescent="0.25">
      <c r="A111" s="41">
        <f>IF(C111="","",A110+1)</f>
        <v>25</v>
      </c>
      <c r="B111" s="68">
        <v>25</v>
      </c>
      <c r="C111" s="69" t="str">
        <f>IF(ISERROR(VLOOKUP($B111,[1]Starší!$C$6:$U$100,2,FALSE)),"",VLOOKUP($B111,[1]Starší!$C$6:$U$100,2,FALSE))</f>
        <v>Medek Sebastián</v>
      </c>
      <c r="D111" s="70">
        <f>IF(ISERROR(VLOOKUP($B111,[1]Starší!$C$6:$U$100,3,FALSE)),"",VLOOKUP($B111,[1]Starší!$C$6:$U$100,4,FALSE))</f>
        <v>2014</v>
      </c>
      <c r="E111" s="71"/>
      <c r="F111" s="72" t="str">
        <f>IF(ISERROR(VLOOKUP($B111,[1]Starší!$C$6:$U$100,2,FALSE)),"",VLOOKUP($B111,[1]Starší!$C$6:$U$100,5+$F$4,FALSE))</f>
        <v>13,89</v>
      </c>
      <c r="G111" s="73">
        <f>IF(ISERROR(VLOOKUP($B111,[1]Starší!$C$6:$U$100,2,FALSE)),"",VLOOKUP($B111,[1]Starší!$C$6:$U$100,5+$G$4,FALSE))</f>
        <v>11</v>
      </c>
      <c r="H111" s="74" t="str">
        <f>IF(ISERROR(VLOOKUP($B111,[1]Starší!$C$6:$U$100,2,FALSE)),"",VLOOKUP($B111,[1]Starší!$C$6:$U$100,5+$H$4,FALSE))</f>
        <v>3,75</v>
      </c>
      <c r="I111" s="73">
        <f>IF(ISERROR(VLOOKUP($B111,[1]Starší!$C$6:$U$100,2,FALSE)),"",VLOOKUP($B111,[1]Starší!$C$6:$U$100,5+$I$4,FALSE))</f>
        <v>4</v>
      </c>
      <c r="J111" s="73">
        <f>IF(ISERROR(VLOOKUP($B111,[1]Starší!$C$6:$U$100,2,FALSE)),"",VLOOKUP($B111,[1]Starší!$C$6:$U$100,5+$J$4,FALSE))</f>
        <v>20</v>
      </c>
      <c r="K111" s="73">
        <f>IF(ISERROR(VLOOKUP($B111,[1]Starší!$C$6:$U$100,2,FALSE)),"",VLOOKUP($B111,[1]Starší!$C$6:$U$100,5+$K$4,FALSE))</f>
        <v>1</v>
      </c>
      <c r="L111" s="73">
        <f>IF(ISERROR(VLOOKUP($B111,[1]Starší!$C$6:$U$100,2,FALSE)),"",VLOOKUP($B111,[1]Starší!$C$6:$U$100,5+$L$4,FALSE))</f>
        <v>3</v>
      </c>
      <c r="M111" s="75">
        <f>IF(ISERROR(VLOOKUP($B111,[1]Starší!$C$6:$U$100,2,FALSE)),"",VLOOKUP($B111,[1]Starší!$C$6:$U$100,12+$M$4,FALSE))</f>
        <v>61.099999999999994</v>
      </c>
      <c r="N111" s="76">
        <f>IF(ISERROR(VLOOKUP($B111,[1]Starší!$C$6:$U$100,2,FALSE)),"",VLOOKUP($B111,[1]Starší!$C$6:$U$100,12+$N$4,FALSE))</f>
        <v>110</v>
      </c>
      <c r="O111" s="77">
        <f>IF(ISERROR(VLOOKUP($B111,[1]Starší!$C$6:$U$100,2,FALSE)),"",VLOOKUP($B111,[1]Starší!$C$6:$U$100,12+$O$4,FALSE))</f>
        <v>85</v>
      </c>
      <c r="P111" s="76">
        <f>IF(ISERROR(VLOOKUP($B111,[1]Starší!$C$6:$U$100,2,FALSE)),"",VLOOKUP($B111,[1]Starší!$C$6:$U$100,12+$P$4,FALSE))</f>
        <v>80</v>
      </c>
      <c r="Q111" s="76">
        <f>IF(ISERROR(VLOOKUP($B111,[1]Starší!$C$6:$U$100,2,FALSE)),"",VLOOKUP($B111,[1]Starší!$C$6:$U$100,12+$Q$4,FALSE))</f>
        <v>80</v>
      </c>
      <c r="R111" s="76">
        <f>IF(ISERROR(VLOOKUP($B111,[1]Starší!$C$6:$U$100,2,FALSE)),"",VLOOKUP($B111,[1]Starší!$C$6:$U$100,12+$R$4,FALSE))</f>
        <v>20</v>
      </c>
      <c r="S111" s="78">
        <f>IF(ISERROR(VLOOKUP($B111,[1]Starší!$C$6:$U$100,2,FALSE)),"",VLOOKUP($B111,[1]Starší!$C$6:$U$100,12+$S$4,FALSE))</f>
        <v>60</v>
      </c>
      <c r="T111" s="79">
        <f>IF(ISERROR(VLOOKUP($B111,[1]Starší!$C$6:$U$100,3,FALSE)),"",VLOOKUP($B111,[1]Starší!$C$6:$U$100,5,FALSE))</f>
        <v>496.1</v>
      </c>
    </row>
    <row r="112" spans="1:20" ht="15.75" x14ac:dyDescent="0.25">
      <c r="A112" s="41">
        <f>IF(C112="","",A111+1)</f>
        <v>26</v>
      </c>
      <c r="B112" s="68">
        <v>26</v>
      </c>
      <c r="C112" s="69" t="str">
        <f>IF(ISERROR(VLOOKUP($B112,[1]Starší!$C$6:$U$100,2,FALSE)),"",VLOOKUP($B112,[1]Starší!$C$6:$U$100,2,FALSE))</f>
        <v>Haloda Petr</v>
      </c>
      <c r="D112" s="70">
        <f>IF(ISERROR(VLOOKUP($B112,[1]Starší!$C$6:$U$100,3,FALSE)),"",VLOOKUP($B112,[1]Starší!$C$6:$U$100,4,FALSE))</f>
        <v>2015</v>
      </c>
      <c r="E112" s="71"/>
      <c r="F112" s="72" t="str">
        <f>IF(ISERROR(VLOOKUP($B112,[1]Starší!$C$6:$U$100,2,FALSE)),"",VLOOKUP($B112,[1]Starší!$C$6:$U$100,5+$F$4,FALSE))</f>
        <v>13,22</v>
      </c>
      <c r="G112" s="73">
        <f>IF(ISERROR(VLOOKUP($B112,[1]Starší!$C$6:$U$100,2,FALSE)),"",VLOOKUP($B112,[1]Starší!$C$6:$U$100,5+$G$4,FALSE))</f>
        <v>8</v>
      </c>
      <c r="H112" s="74" t="str">
        <f>IF(ISERROR(VLOOKUP($B112,[1]Starší!$C$6:$U$100,2,FALSE)),"",VLOOKUP($B112,[1]Starší!$C$6:$U$100,5+$H$4,FALSE))</f>
        <v>3,22</v>
      </c>
      <c r="I112" s="73">
        <f>IF(ISERROR(VLOOKUP($B112,[1]Starší!$C$6:$U$100,2,FALSE)),"",VLOOKUP($B112,[1]Starší!$C$6:$U$100,5+$I$4,FALSE))</f>
        <v>4</v>
      </c>
      <c r="J112" s="73">
        <f>IF(ISERROR(VLOOKUP($B112,[1]Starší!$C$6:$U$100,2,FALSE)),"",VLOOKUP($B112,[1]Starší!$C$6:$U$100,5+$J$4,FALSE))</f>
        <v>19</v>
      </c>
      <c r="K112" s="73">
        <f>IF(ISERROR(VLOOKUP($B112,[1]Starší!$C$6:$U$100,2,FALSE)),"",VLOOKUP($B112,[1]Starší!$C$6:$U$100,5+$K$4,FALSE))</f>
        <v>1</v>
      </c>
      <c r="L112" s="73">
        <f>IF(ISERROR(VLOOKUP($B112,[1]Starší!$C$6:$U$100,2,FALSE)),"",VLOOKUP($B112,[1]Starší!$C$6:$U$100,5+$L$4,FALSE))</f>
        <v>2</v>
      </c>
      <c r="M112" s="75">
        <f>IF(ISERROR(VLOOKUP($B112,[1]Starší!$C$6:$U$100,2,FALSE)),"",VLOOKUP($B112,[1]Starší!$C$6:$U$100,12+$M$4,FALSE))</f>
        <v>67.8</v>
      </c>
      <c r="N112" s="76">
        <f>IF(ISERROR(VLOOKUP($B112,[1]Starší!$C$6:$U$100,2,FALSE)),"",VLOOKUP($B112,[1]Starší!$C$6:$U$100,12+$N$4,FALSE))</f>
        <v>80</v>
      </c>
      <c r="O112" s="77">
        <f>IF(ISERROR(VLOOKUP($B112,[1]Starší!$C$6:$U$100,2,FALSE)),"",VLOOKUP($B112,[1]Starší!$C$6:$U$100,12+$O$4,FALSE))</f>
        <v>95.6</v>
      </c>
      <c r="P112" s="76">
        <f>IF(ISERROR(VLOOKUP($B112,[1]Starší!$C$6:$U$100,2,FALSE)),"",VLOOKUP($B112,[1]Starší!$C$6:$U$100,12+$P$4,FALSE))</f>
        <v>80</v>
      </c>
      <c r="Q112" s="76">
        <f>IF(ISERROR(VLOOKUP($B112,[1]Starší!$C$6:$U$100,2,FALSE)),"",VLOOKUP($B112,[1]Starší!$C$6:$U$100,12+$Q$4,FALSE))</f>
        <v>76</v>
      </c>
      <c r="R112" s="76">
        <f>IF(ISERROR(VLOOKUP($B112,[1]Starší!$C$6:$U$100,2,FALSE)),"",VLOOKUP($B112,[1]Starší!$C$6:$U$100,12+$R$4,FALSE))</f>
        <v>20</v>
      </c>
      <c r="S112" s="78">
        <f>IF(ISERROR(VLOOKUP($B112,[1]Starší!$C$6:$U$100,2,FALSE)),"",VLOOKUP($B112,[1]Starší!$C$6:$U$100,12+$S$4,FALSE))</f>
        <v>40</v>
      </c>
      <c r="T112" s="79">
        <f>IF(ISERROR(VLOOKUP($B112,[1]Starší!$C$6:$U$100,3,FALSE)),"",VLOOKUP($B112,[1]Starší!$C$6:$U$100,5,FALSE))</f>
        <v>459.4</v>
      </c>
    </row>
    <row r="113" spans="1:20" ht="15.75" x14ac:dyDescent="0.25">
      <c r="A113" s="41">
        <f>IF(C113="","",A112+1)</f>
        <v>27</v>
      </c>
      <c r="B113" s="68">
        <v>27</v>
      </c>
      <c r="C113" s="69" t="str">
        <f>IF(ISERROR(VLOOKUP($B113,[1]Starší!$C$6:$U$100,2,FALSE)),"",VLOOKUP($B113,[1]Starší!$C$6:$U$100,2,FALSE))</f>
        <v>Hána Filip</v>
      </c>
      <c r="D113" s="70">
        <f>IF(ISERROR(VLOOKUP($B113,[1]Starší!$C$6:$U$100,3,FALSE)),"",VLOOKUP($B113,[1]Starší!$C$6:$U$100,4,FALSE))</f>
        <v>2015</v>
      </c>
      <c r="E113" s="71"/>
      <c r="F113" s="72" t="str">
        <f>IF(ISERROR(VLOOKUP($B113,[1]Starší!$C$6:$U$100,2,FALSE)),"",VLOOKUP($B113,[1]Starší!$C$6:$U$100,5+$F$4,FALSE))</f>
        <v>13,78</v>
      </c>
      <c r="G113" s="73">
        <f>IF(ISERROR(VLOOKUP($B113,[1]Starší!$C$6:$U$100,2,FALSE)),"",VLOOKUP($B113,[1]Starší!$C$6:$U$100,5+$G$4,FALSE))</f>
        <v>10</v>
      </c>
      <c r="H113" s="74" t="str">
        <f>IF(ISERROR(VLOOKUP($B113,[1]Starší!$C$6:$U$100,2,FALSE)),"",VLOOKUP($B113,[1]Starší!$C$6:$U$100,5+$H$4,FALSE))</f>
        <v>4,52</v>
      </c>
      <c r="I113" s="73">
        <f>IF(ISERROR(VLOOKUP($B113,[1]Starší!$C$6:$U$100,2,FALSE)),"",VLOOKUP($B113,[1]Starší!$C$6:$U$100,5+$I$4,FALSE))</f>
        <v>3</v>
      </c>
      <c r="J113" s="73">
        <f>IF(ISERROR(VLOOKUP($B113,[1]Starší!$C$6:$U$100,2,FALSE)),"",VLOOKUP($B113,[1]Starší!$C$6:$U$100,5+$J$4,FALSE))</f>
        <v>16</v>
      </c>
      <c r="K113" s="73">
        <f>IF(ISERROR(VLOOKUP($B113,[1]Starší!$C$6:$U$100,2,FALSE)),"",VLOOKUP($B113,[1]Starší!$C$6:$U$100,5+$K$4,FALSE))</f>
        <v>3</v>
      </c>
      <c r="L113" s="73">
        <f>IF(ISERROR(VLOOKUP($B113,[1]Starší!$C$6:$U$100,2,FALSE)),"",VLOOKUP($B113,[1]Starší!$C$6:$U$100,5+$L$4,FALSE))</f>
        <v>2</v>
      </c>
      <c r="M113" s="75">
        <f>IF(ISERROR(VLOOKUP($B113,[1]Starší!$C$6:$U$100,2,FALSE)),"",VLOOKUP($B113,[1]Starší!$C$6:$U$100,12+$M$4,FALSE))</f>
        <v>62.2</v>
      </c>
      <c r="N113" s="76">
        <f>IF(ISERROR(VLOOKUP($B113,[1]Starší!$C$6:$U$100,2,FALSE)),"",VLOOKUP($B113,[1]Starší!$C$6:$U$100,12+$N$4,FALSE))</f>
        <v>100</v>
      </c>
      <c r="O113" s="77">
        <f>IF(ISERROR(VLOOKUP($B113,[1]Starší!$C$6:$U$100,2,FALSE)),"",VLOOKUP($B113,[1]Starší!$C$6:$U$100,12+$O$4,FALSE))</f>
        <v>69.600000000000009</v>
      </c>
      <c r="P113" s="76">
        <f>IF(ISERROR(VLOOKUP($B113,[1]Starší!$C$6:$U$100,2,FALSE)),"",VLOOKUP($B113,[1]Starší!$C$6:$U$100,12+$P$4,FALSE))</f>
        <v>60</v>
      </c>
      <c r="Q113" s="76">
        <f>IF(ISERROR(VLOOKUP($B113,[1]Starší!$C$6:$U$100,2,FALSE)),"",VLOOKUP($B113,[1]Starší!$C$6:$U$100,12+$Q$4,FALSE))</f>
        <v>64</v>
      </c>
      <c r="R113" s="76">
        <f>IF(ISERROR(VLOOKUP($B113,[1]Starší!$C$6:$U$100,2,FALSE)),"",VLOOKUP($B113,[1]Starší!$C$6:$U$100,12+$R$4,FALSE))</f>
        <v>60</v>
      </c>
      <c r="S113" s="78">
        <f>IF(ISERROR(VLOOKUP($B113,[1]Starší!$C$6:$U$100,2,FALSE)),"",VLOOKUP($B113,[1]Starší!$C$6:$U$100,12+$S$4,FALSE))</f>
        <v>40</v>
      </c>
      <c r="T113" s="79">
        <f>IF(ISERROR(VLOOKUP($B113,[1]Starší!$C$6:$U$100,3,FALSE)),"",VLOOKUP($B113,[1]Starší!$C$6:$U$100,5,FALSE))</f>
        <v>455.8</v>
      </c>
    </row>
    <row r="114" spans="1:20" ht="15.75" x14ac:dyDescent="0.25">
      <c r="A114" s="41">
        <f>IF(C114="","",A113+1)</f>
        <v>28</v>
      </c>
      <c r="B114" s="68">
        <v>28</v>
      </c>
      <c r="C114" s="69" t="str">
        <f>IF(ISERROR(VLOOKUP($B114,[1]Starší!$C$6:$U$100,2,FALSE)),"",VLOOKUP($B114,[1]Starší!$C$6:$U$100,2,FALSE))</f>
        <v>Maňák Jiří</v>
      </c>
      <c r="D114" s="70">
        <f>IF(ISERROR(VLOOKUP($B114,[1]Starší!$C$6:$U$100,3,FALSE)),"",VLOOKUP($B114,[1]Starší!$C$6:$U$100,4,FALSE))</f>
        <v>2015</v>
      </c>
      <c r="E114" s="71"/>
      <c r="F114" s="72" t="str">
        <f>IF(ISERROR(VLOOKUP($B114,[1]Starší!$C$6:$U$100,2,FALSE)),"",VLOOKUP($B114,[1]Starší!$C$6:$U$100,5+$F$4,FALSE))</f>
        <v>13,96</v>
      </c>
      <c r="G114" s="73">
        <f>IF(ISERROR(VLOOKUP($B114,[1]Starší!$C$6:$U$100,2,FALSE)),"",VLOOKUP($B114,[1]Starší!$C$6:$U$100,5+$G$4,FALSE))</f>
        <v>12</v>
      </c>
      <c r="H114" s="74" t="str">
        <f>IF(ISERROR(VLOOKUP($B114,[1]Starší!$C$6:$U$100,2,FALSE)),"",VLOOKUP($B114,[1]Starší!$C$6:$U$100,5+$H$4,FALSE))</f>
        <v>3,92</v>
      </c>
      <c r="I114" s="73">
        <f>IF(ISERROR(VLOOKUP($B114,[1]Starší!$C$6:$U$100,2,FALSE)),"",VLOOKUP($B114,[1]Starší!$C$6:$U$100,5+$I$4,FALSE))</f>
        <v>4</v>
      </c>
      <c r="J114" s="73">
        <f>IF(ISERROR(VLOOKUP($B114,[1]Starší!$C$6:$U$100,2,FALSE)),"",VLOOKUP($B114,[1]Starší!$C$6:$U$100,5+$J$4,FALSE))</f>
        <v>18</v>
      </c>
      <c r="K114" s="73">
        <f>IF(ISERROR(VLOOKUP($B114,[1]Starší!$C$6:$U$100,2,FALSE)),"",VLOOKUP($B114,[1]Starší!$C$6:$U$100,5+$K$4,FALSE))</f>
        <v>1</v>
      </c>
      <c r="L114" s="73">
        <f>IF(ISERROR(VLOOKUP($B114,[1]Starší!$C$6:$U$100,2,FALSE)),"",VLOOKUP($B114,[1]Starší!$C$6:$U$100,5+$L$4,FALSE))</f>
        <v>1</v>
      </c>
      <c r="M114" s="75">
        <f>IF(ISERROR(VLOOKUP($B114,[1]Starší!$C$6:$U$100,2,FALSE)),"",VLOOKUP($B114,[1]Starší!$C$6:$U$100,12+$M$4,FALSE))</f>
        <v>60.399999999999991</v>
      </c>
      <c r="N114" s="76">
        <f>IF(ISERROR(VLOOKUP($B114,[1]Starší!$C$6:$U$100,2,FALSE)),"",VLOOKUP($B114,[1]Starší!$C$6:$U$100,12+$N$4,FALSE))</f>
        <v>120</v>
      </c>
      <c r="O114" s="77">
        <f>IF(ISERROR(VLOOKUP($B114,[1]Starší!$C$6:$U$100,2,FALSE)),"",VLOOKUP($B114,[1]Starší!$C$6:$U$100,12+$O$4,FALSE))</f>
        <v>81.599999999999994</v>
      </c>
      <c r="P114" s="76">
        <f>IF(ISERROR(VLOOKUP($B114,[1]Starší!$C$6:$U$100,2,FALSE)),"",VLOOKUP($B114,[1]Starší!$C$6:$U$100,12+$P$4,FALSE))</f>
        <v>80</v>
      </c>
      <c r="Q114" s="76">
        <f>IF(ISERROR(VLOOKUP($B114,[1]Starší!$C$6:$U$100,2,FALSE)),"",VLOOKUP($B114,[1]Starší!$C$6:$U$100,12+$Q$4,FALSE))</f>
        <v>72</v>
      </c>
      <c r="R114" s="76">
        <f>IF(ISERROR(VLOOKUP($B114,[1]Starší!$C$6:$U$100,2,FALSE)),"",VLOOKUP($B114,[1]Starší!$C$6:$U$100,12+$R$4,FALSE))</f>
        <v>20</v>
      </c>
      <c r="S114" s="78">
        <f>IF(ISERROR(VLOOKUP($B114,[1]Starší!$C$6:$U$100,2,FALSE)),"",VLOOKUP($B114,[1]Starší!$C$6:$U$100,12+$S$4,FALSE))</f>
        <v>20</v>
      </c>
      <c r="T114" s="79">
        <f>IF(ISERROR(VLOOKUP($B114,[1]Starší!$C$6:$U$100,3,FALSE)),"",VLOOKUP($B114,[1]Starší!$C$6:$U$100,5,FALSE))</f>
        <v>454</v>
      </c>
    </row>
    <row r="115" spans="1:20" ht="16.5" thickBot="1" x14ac:dyDescent="0.3">
      <c r="A115" s="41">
        <f>IF(C115="","",A114+1)</f>
        <v>29</v>
      </c>
      <c r="B115" s="68">
        <v>29</v>
      </c>
      <c r="C115" s="69" t="str">
        <f>IF(ISERROR(VLOOKUP($B115,[1]Starší!$C$6:$U$100,2,FALSE)),"",VLOOKUP($B115,[1]Starší!$C$6:$U$100,2,FALSE))</f>
        <v>Müller Patrik</v>
      </c>
      <c r="D115" s="70">
        <f>IF(ISERROR(VLOOKUP($B115,[1]Starší!$C$6:$U$100,3,FALSE)),"",VLOOKUP($B115,[1]Starší!$C$6:$U$100,4,FALSE))</f>
        <v>2013</v>
      </c>
      <c r="E115" s="71"/>
      <c r="F115" s="72" t="str">
        <f>IF(ISERROR(VLOOKUP($B115,[1]Starší!$C$6:$U$100,2,FALSE)),"",VLOOKUP($B115,[1]Starší!$C$6:$U$100,5+$F$4,FALSE))</f>
        <v>15,11</v>
      </c>
      <c r="G115" s="73">
        <f>IF(ISERROR(VLOOKUP($B115,[1]Starší!$C$6:$U$100,2,FALSE)),"",VLOOKUP($B115,[1]Starší!$C$6:$U$100,5+$G$4,FALSE))</f>
        <v>12</v>
      </c>
      <c r="H115" s="74" t="str">
        <f>IF(ISERROR(VLOOKUP($B115,[1]Starší!$C$6:$U$100,2,FALSE)),"",VLOOKUP($B115,[1]Starší!$C$6:$U$100,5+$H$4,FALSE))</f>
        <v>4,65</v>
      </c>
      <c r="I115" s="73">
        <f>IF(ISERROR(VLOOKUP($B115,[1]Starší!$C$6:$U$100,2,FALSE)),"",VLOOKUP($B115,[1]Starší!$C$6:$U$100,5+$I$4,FALSE))</f>
        <v>4</v>
      </c>
      <c r="J115" s="73">
        <f>IF(ISERROR(VLOOKUP($B115,[1]Starší!$C$6:$U$100,2,FALSE)),"",VLOOKUP($B115,[1]Starší!$C$6:$U$100,5+$J$4,FALSE))</f>
        <v>20</v>
      </c>
      <c r="K115" s="73">
        <f>IF(ISERROR(VLOOKUP($B115,[1]Starší!$C$6:$U$100,2,FALSE)),"",VLOOKUP($B115,[1]Starší!$C$6:$U$100,5+$K$4,FALSE))</f>
        <v>1</v>
      </c>
      <c r="L115" s="73">
        <f>IF(ISERROR(VLOOKUP($B115,[1]Starší!$C$6:$U$100,2,FALSE)),"",VLOOKUP($B115,[1]Starší!$C$6:$U$100,5+$L$4,FALSE))</f>
        <v>0</v>
      </c>
      <c r="M115" s="75">
        <f>IF(ISERROR(VLOOKUP($B115,[1]Starší!$C$6:$U$100,2,FALSE)),"",VLOOKUP($B115,[1]Starší!$C$6:$U$100,12+$M$4,FALSE))</f>
        <v>48.900000000000006</v>
      </c>
      <c r="N115" s="76">
        <f>IF(ISERROR(VLOOKUP($B115,[1]Starší!$C$6:$U$100,2,FALSE)),"",VLOOKUP($B115,[1]Starší!$C$6:$U$100,12+$N$4,FALSE))</f>
        <v>120</v>
      </c>
      <c r="O115" s="77">
        <f>IF(ISERROR(VLOOKUP($B115,[1]Starší!$C$6:$U$100,2,FALSE)),"",VLOOKUP($B115,[1]Starší!$C$6:$U$100,12+$O$4,FALSE))</f>
        <v>67</v>
      </c>
      <c r="P115" s="76">
        <f>IF(ISERROR(VLOOKUP($B115,[1]Starší!$C$6:$U$100,2,FALSE)),"",VLOOKUP($B115,[1]Starší!$C$6:$U$100,12+$P$4,FALSE))</f>
        <v>80</v>
      </c>
      <c r="Q115" s="76">
        <f>IF(ISERROR(VLOOKUP($B115,[1]Starší!$C$6:$U$100,2,FALSE)),"",VLOOKUP($B115,[1]Starší!$C$6:$U$100,12+$Q$4,FALSE))</f>
        <v>80</v>
      </c>
      <c r="R115" s="76">
        <f>IF(ISERROR(VLOOKUP($B115,[1]Starší!$C$6:$U$100,2,FALSE)),"",VLOOKUP($B115,[1]Starší!$C$6:$U$100,12+$R$4,FALSE))</f>
        <v>20</v>
      </c>
      <c r="S115" s="78">
        <f>IF(ISERROR(VLOOKUP($B115,[1]Starší!$C$6:$U$100,2,FALSE)),"",VLOOKUP($B115,[1]Starší!$C$6:$U$100,12+$S$4,FALSE))</f>
        <v>0</v>
      </c>
      <c r="T115" s="79">
        <f>IF(ISERROR(VLOOKUP($B115,[1]Starší!$C$6:$U$100,3,FALSE)),"",VLOOKUP($B115,[1]Starší!$C$6:$U$100,5,FALSE))</f>
        <v>415.9</v>
      </c>
    </row>
    <row r="116" spans="1:20" ht="15.75" thickTop="1" x14ac:dyDescent="0.25">
      <c r="A116" s="84"/>
      <c r="B116" s="84"/>
      <c r="C116" s="85"/>
      <c r="D116" s="86"/>
      <c r="E116" s="86"/>
      <c r="F116" s="87"/>
      <c r="G116" s="85"/>
      <c r="H116" s="88"/>
      <c r="I116" s="85"/>
      <c r="J116" s="85"/>
      <c r="K116" s="85"/>
      <c r="L116" s="85"/>
      <c r="M116" s="89"/>
      <c r="N116" s="85"/>
      <c r="O116" s="90"/>
      <c r="P116" s="85"/>
      <c r="Q116" s="85"/>
      <c r="R116" s="85"/>
      <c r="S116" s="85"/>
      <c r="T116" s="89"/>
    </row>
    <row r="117" spans="1:20" ht="15.75" x14ac:dyDescent="0.25">
      <c r="A117" s="1"/>
      <c r="B117" s="1"/>
      <c r="C117" s="91"/>
      <c r="D117" s="92"/>
      <c r="E117" s="91"/>
      <c r="F117" s="93">
        <v>1</v>
      </c>
      <c r="G117" s="93" t="s">
        <v>7</v>
      </c>
      <c r="H117" s="93"/>
      <c r="I117" s="93"/>
      <c r="J117" s="93"/>
      <c r="K117" s="93"/>
      <c r="L117" s="93">
        <v>5</v>
      </c>
      <c r="M117" s="93" t="s">
        <v>8</v>
      </c>
      <c r="N117" s="91"/>
      <c r="O117" s="94"/>
      <c r="P117" s="91"/>
      <c r="Q117" s="91"/>
      <c r="R117" s="91"/>
      <c r="S117" s="91"/>
      <c r="T117" s="95"/>
    </row>
    <row r="118" spans="1:20" ht="15.75" x14ac:dyDescent="0.25">
      <c r="A118" s="1"/>
      <c r="B118" s="1"/>
      <c r="C118" s="91"/>
      <c r="D118" s="92"/>
      <c r="E118" s="91"/>
      <c r="F118" s="93">
        <v>2</v>
      </c>
      <c r="G118" s="93" t="s">
        <v>9</v>
      </c>
      <c r="H118" s="93"/>
      <c r="I118" s="93"/>
      <c r="J118" s="93"/>
      <c r="K118" s="93"/>
      <c r="L118" s="93">
        <v>6</v>
      </c>
      <c r="M118" s="93" t="s">
        <v>10</v>
      </c>
      <c r="N118" s="91"/>
      <c r="O118" s="94"/>
      <c r="P118" s="91"/>
      <c r="Q118" s="91"/>
      <c r="R118" s="91"/>
      <c r="S118" s="91"/>
      <c r="T118" s="95"/>
    </row>
    <row r="119" spans="1:20" ht="15.75" x14ac:dyDescent="0.25">
      <c r="A119" s="1"/>
      <c r="B119" s="1"/>
      <c r="C119" s="91"/>
      <c r="D119" s="92"/>
      <c r="E119" s="91"/>
      <c r="F119" s="93">
        <v>3</v>
      </c>
      <c r="G119" s="93" t="s">
        <v>11</v>
      </c>
      <c r="H119" s="93"/>
      <c r="I119" s="93"/>
      <c r="J119" s="93"/>
      <c r="K119" s="93"/>
      <c r="L119" s="93">
        <v>7</v>
      </c>
      <c r="M119" s="93" t="s">
        <v>12</v>
      </c>
      <c r="N119" s="91"/>
      <c r="O119" s="94"/>
      <c r="P119" s="91"/>
      <c r="Q119" s="91"/>
      <c r="R119" s="91"/>
      <c r="S119" s="91"/>
      <c r="T119" s="95"/>
    </row>
    <row r="120" spans="1:20" ht="15.75" x14ac:dyDescent="0.25">
      <c r="A120" s="1"/>
      <c r="B120" s="1"/>
      <c r="C120" s="91"/>
      <c r="D120" s="92"/>
      <c r="E120" s="91"/>
      <c r="F120" s="93">
        <v>4</v>
      </c>
      <c r="G120" s="93" t="s">
        <v>13</v>
      </c>
      <c r="H120" s="93"/>
      <c r="I120" s="93"/>
      <c r="J120" s="93"/>
      <c r="K120" s="93"/>
      <c r="L120" s="96"/>
      <c r="M120" s="97" t="s">
        <v>14</v>
      </c>
      <c r="N120" s="97"/>
      <c r="O120" s="97"/>
      <c r="P120" s="91"/>
      <c r="Q120" s="91"/>
      <c r="R120" s="91"/>
      <c r="S120" s="91"/>
      <c r="T120" s="95"/>
    </row>
  </sheetData>
  <mergeCells count="14">
    <mergeCell ref="M3:S3"/>
    <mergeCell ref="T3:T4"/>
    <mergeCell ref="A5:T5"/>
    <mergeCell ref="A24:T24"/>
    <mergeCell ref="A86:T86"/>
    <mergeCell ref="A21:T21"/>
    <mergeCell ref="M120:O120"/>
    <mergeCell ref="C1:T1"/>
    <mergeCell ref="A3:A4"/>
    <mergeCell ref="B3:B4"/>
    <mergeCell ref="C3:C4"/>
    <mergeCell ref="D3:D4"/>
    <mergeCell ref="E3:E4"/>
    <mergeCell ref="F3:L3"/>
  </mergeCells>
  <conditionalFormatting sqref="H6:H20">
    <cfRule type="cellIs" dxfId="22" priority="21" stopIfTrue="1" operator="equal">
      <formula>MIN($H$7:$H$21)</formula>
    </cfRule>
  </conditionalFormatting>
  <conditionalFormatting sqref="G6:G20">
    <cfRule type="cellIs" dxfId="21" priority="24" stopIfTrue="1" operator="equal">
      <formula>MAX($G$7:$G$21)</formula>
    </cfRule>
  </conditionalFormatting>
  <conditionalFormatting sqref="I6:I20">
    <cfRule type="cellIs" dxfId="20" priority="27" stopIfTrue="1" operator="equal">
      <formula>MAX($I$7:$I$21)</formula>
    </cfRule>
  </conditionalFormatting>
  <conditionalFormatting sqref="I22:I23">
    <cfRule type="cellIs" dxfId="19" priority="32" stopIfTrue="1" operator="equal">
      <formula>MAX($I$23:$I$25)</formula>
    </cfRule>
  </conditionalFormatting>
  <conditionalFormatting sqref="K22:K23">
    <cfRule type="cellIs" dxfId="18" priority="34" stopIfTrue="1" operator="equal">
      <formula>MAX($K$23:$K$25)</formula>
    </cfRule>
  </conditionalFormatting>
  <conditionalFormatting sqref="L22:L23">
    <cfRule type="cellIs" dxfId="17" priority="35" stopIfTrue="1" operator="equal">
      <formula>MAX($L$23:$L$25)</formula>
    </cfRule>
  </conditionalFormatting>
  <conditionalFormatting sqref="F6:F20">
    <cfRule type="cellIs" dxfId="16" priority="36" stopIfTrue="1" operator="equal">
      <formula>MIN($F$7:$F$21)</formula>
    </cfRule>
  </conditionalFormatting>
  <conditionalFormatting sqref="J6:J20">
    <cfRule type="cellIs" dxfId="15" priority="37" stopIfTrue="1" operator="equal">
      <formula>MAX($J$7:$J$21)</formula>
    </cfRule>
  </conditionalFormatting>
  <conditionalFormatting sqref="K6:K20">
    <cfRule type="cellIs" dxfId="14" priority="38" stopIfTrue="1" operator="equal">
      <formula>MAX($K$7:$K$21)</formula>
    </cfRule>
  </conditionalFormatting>
  <conditionalFormatting sqref="L6:L20">
    <cfRule type="cellIs" dxfId="13" priority="39" stopIfTrue="1" operator="equal">
      <formula>MAX($L$7:$L$21)</formula>
    </cfRule>
  </conditionalFormatting>
  <conditionalFormatting sqref="A7:A20 A23 A26:A85 A88:A115">
    <cfRule type="expression" dxfId="12" priority="40" stopIfTrue="1">
      <formula>AND($V7=0)</formula>
    </cfRule>
  </conditionalFormatting>
  <conditionalFormatting sqref="G22:G23">
    <cfRule type="cellIs" dxfId="11" priority="50" stopIfTrue="1" operator="equal">
      <formula>MAX($G$23:$G$24)</formula>
    </cfRule>
  </conditionalFormatting>
  <conditionalFormatting sqref="H22:H23">
    <cfRule type="cellIs" dxfId="10" priority="51" stopIfTrue="1" operator="equal">
      <formula>MIN($H$23:$H$24)</formula>
    </cfRule>
  </conditionalFormatting>
  <conditionalFormatting sqref="J22:J23">
    <cfRule type="cellIs" dxfId="9" priority="52" stopIfTrue="1" operator="equal">
      <formula>MAX($J$23:$J$24)</formula>
    </cfRule>
  </conditionalFormatting>
  <conditionalFormatting sqref="I25:L74">
    <cfRule type="cellIs" dxfId="8" priority="53" stopIfTrue="1" operator="equal">
      <formula>MAX(I$26:I$86)</formula>
    </cfRule>
  </conditionalFormatting>
  <conditionalFormatting sqref="H25:H74">
    <cfRule type="cellIs" dxfId="7" priority="58" stopIfTrue="1" operator="equal">
      <formula>MIN($H$26:$H$86)</formula>
    </cfRule>
  </conditionalFormatting>
  <conditionalFormatting sqref="G25:G74">
    <cfRule type="cellIs" dxfId="6" priority="60" stopIfTrue="1" operator="equal">
      <formula>MAX($G$26:$G$86)</formula>
    </cfRule>
  </conditionalFormatting>
  <conditionalFormatting sqref="I87:L115">
    <cfRule type="cellIs" dxfId="5" priority="64" stopIfTrue="1" operator="equal">
      <formula>MAX(I$88:I$116)</formula>
    </cfRule>
  </conditionalFormatting>
  <conditionalFormatting sqref="F87:F115">
    <cfRule type="cellIs" dxfId="4" priority="67" stopIfTrue="1" operator="equal">
      <formula>MIN($F$88:$F$116)</formula>
    </cfRule>
  </conditionalFormatting>
  <conditionalFormatting sqref="H87:H115">
    <cfRule type="cellIs" dxfId="3" priority="68" stopIfTrue="1" operator="equal">
      <formula>MIN($H$88:$H$116)</formula>
    </cfRule>
  </conditionalFormatting>
  <conditionalFormatting sqref="G87:G115">
    <cfRule type="cellIs" dxfId="2" priority="69" stopIfTrue="1" operator="equal">
      <formula>MAX($G$88:$G$116)</formula>
    </cfRule>
  </conditionalFormatting>
  <conditionalFormatting sqref="F25:F74">
    <cfRule type="cellIs" dxfId="1" priority="71" stopIfTrue="1" operator="equal">
      <formula>MIN($F$26:$F$86)</formula>
    </cfRule>
    <cfRule type="cellIs" dxfId="0" priority="72" stopIfTrue="1" operator="equal">
      <formula>MIN($B$4:$T$368,$F$26:$F$86,$F$88:$F$116)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Možný</dc:creator>
  <cp:lastModifiedBy>Michal Možný</cp:lastModifiedBy>
  <dcterms:created xsi:type="dcterms:W3CDTF">2026-07-07T06:52:55Z</dcterms:created>
  <dcterms:modified xsi:type="dcterms:W3CDTF">2026-07-07T06:59:39Z</dcterms:modified>
</cp:coreProperties>
</file>